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user\Desktop\HP修正用様式\"/>
    </mc:Choice>
  </mc:AlternateContent>
  <xr:revisionPtr revIDLastSave="0" documentId="13_ncr:1_{DA35955D-DC0D-415E-906B-88C65CFBC65D}" xr6:coauthVersionLast="47" xr6:coauthVersionMax="47" xr10:uidLastSave="{00000000-0000-0000-0000-000000000000}"/>
  <bookViews>
    <workbookView xWindow="-120" yWindow="-120" windowWidth="29040" windowHeight="15840" xr2:uid="{D3B75CB2-26A9-4557-A37C-247FCB0D5968}"/>
  </bookViews>
  <sheets>
    <sheet name="事前入力項目" sheetId="1" r:id="rId1"/>
    <sheet name="高建使用欄" sheetId="3" state="hidden" r:id="rId2"/>
    <sheet name="一般請求書" sheetId="4" r:id="rId3"/>
    <sheet name="一般請求書_別紙明細書" sheetId="5" r:id="rId4"/>
  </sheets>
  <definedNames>
    <definedName name="_xlnm.Print_Titles" localSheetId="3">一般請求書_別紙明細書!$1:$10</definedName>
  </definedNames>
  <calcPr calcId="191029"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4" l="1"/>
  <c r="B5" i="4" l="1"/>
  <c r="D24" i="1"/>
  <c r="J13" i="4"/>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K20" i="4"/>
  <c r="O8" i="3" s="1"/>
  <c r="P8" i="3" s="1"/>
  <c r="K21" i="4"/>
  <c r="O7" i="3" s="1"/>
  <c r="K22" i="4"/>
  <c r="K23" i="4"/>
  <c r="K24" i="4"/>
  <c r="K25" i="4"/>
  <c r="K26" i="4"/>
  <c r="K27" i="4"/>
  <c r="K28" i="4"/>
  <c r="K29" i="4"/>
  <c r="K30" i="4"/>
  <c r="K31" i="4"/>
  <c r="K32" i="4"/>
  <c r="K33" i="4"/>
  <c r="K34" i="4"/>
  <c r="O10" i="3"/>
  <c r="P10" i="3" s="1"/>
  <c r="O9" i="3"/>
  <c r="P9" i="3" s="1"/>
  <c r="G35" i="4"/>
  <c r="B29" i="5"/>
  <c r="B30" i="5"/>
  <c r="B31" i="5"/>
  <c r="B32" i="5"/>
  <c r="B33" i="5"/>
  <c r="B34" i="5"/>
  <c r="B35" i="5"/>
  <c r="B36" i="5"/>
  <c r="B26" i="5"/>
  <c r="B27" i="5"/>
  <c r="B28" i="5"/>
  <c r="B40" i="5"/>
  <c r="B37" i="5"/>
  <c r="B41" i="5"/>
  <c r="B11" i="5"/>
  <c r="B12" i="5"/>
  <c r="B13" i="5"/>
  <c r="B14" i="5"/>
  <c r="B15" i="5"/>
  <c r="B16" i="5"/>
  <c r="B17" i="5"/>
  <c r="B18" i="5"/>
  <c r="B19" i="5"/>
  <c r="B20" i="5"/>
  <c r="B21" i="5"/>
  <c r="B22" i="5"/>
  <c r="B23" i="5"/>
  <c r="B24" i="5"/>
  <c r="B25" i="5"/>
  <c r="B38" i="5"/>
  <c r="B39" i="5"/>
  <c r="K35" i="4" l="1"/>
  <c r="P7" i="3"/>
  <c r="L7" i="3" s="1"/>
  <c r="L9" i="3"/>
  <c r="J3" i="3"/>
  <c r="J4" i="3"/>
  <c r="J5" i="3"/>
  <c r="J6" i="3"/>
  <c r="J7" i="3"/>
  <c r="J8" i="3"/>
  <c r="J9" i="3"/>
  <c r="J10" i="3"/>
  <c r="J11" i="3"/>
  <c r="J12" i="3"/>
  <c r="J13" i="3"/>
  <c r="J14" i="3"/>
  <c r="J15" i="3"/>
  <c r="J16" i="3"/>
  <c r="J17" i="3"/>
  <c r="H3" i="3"/>
  <c r="I3" i="3" s="1"/>
  <c r="H4" i="3"/>
  <c r="I4" i="3" s="1"/>
  <c r="H5" i="3"/>
  <c r="I5" i="3" s="1"/>
  <c r="H6" i="3"/>
  <c r="I6" i="3" s="1"/>
  <c r="H7" i="3"/>
  <c r="I7" i="3" s="1"/>
  <c r="H8" i="3"/>
  <c r="I8" i="3" s="1"/>
  <c r="H9" i="3"/>
  <c r="I9" i="3" s="1"/>
  <c r="H10" i="3"/>
  <c r="I10" i="3" s="1"/>
  <c r="H11" i="3"/>
  <c r="I11" i="3" s="1"/>
  <c r="H12" i="3"/>
  <c r="I12" i="3" s="1"/>
  <c r="H13" i="3"/>
  <c r="I13" i="3" s="1"/>
  <c r="H14" i="3"/>
  <c r="I14" i="3" s="1"/>
  <c r="H15" i="3"/>
  <c r="I15" i="3" s="1"/>
  <c r="H16" i="3"/>
  <c r="I16" i="3" s="1"/>
  <c r="H17" i="3"/>
  <c r="I17" i="3" s="1"/>
  <c r="A1" i="5"/>
  <c r="L10" i="3" l="1"/>
  <c r="L8" i="3"/>
  <c r="D7" i="5"/>
  <c r="B8" i="5" s="1"/>
  <c r="E18" i="4" l="1"/>
  <c r="B13" i="4"/>
  <c r="F13" i="4"/>
  <c r="F12" i="4" s="1"/>
  <c r="B12" i="4"/>
  <c r="F15" i="4"/>
  <c r="F14" i="4" s="1"/>
  <c r="J15" i="4"/>
  <c r="J14" i="4"/>
  <c r="J12" i="4"/>
  <c r="J10" i="4"/>
  <c r="G6" i="5" s="1"/>
  <c r="J9" i="4"/>
  <c r="J8" i="4"/>
  <c r="B15" i="4" l="1"/>
  <c r="B14" i="4"/>
  <c r="C9" i="1"/>
  <c r="E12" i="1"/>
  <c r="C19" i="1"/>
  <c r="C18" i="1"/>
  <c r="C17" i="1"/>
  <c r="C16" i="1"/>
  <c r="C15" i="1"/>
  <c r="C11" i="1"/>
  <c r="C6" i="1"/>
  <c r="C7" i="1"/>
  <c r="C8" i="1"/>
  <c r="C5" i="1"/>
  <c r="C12" i="1" l="1"/>
  <c r="C21" i="1" s="1"/>
  <c r="B5" i="3" s="1"/>
  <c r="F10" i="4"/>
</calcChain>
</file>

<file path=xl/sharedStrings.xml><?xml version="1.0" encoding="utf-8"?>
<sst xmlns="http://schemas.openxmlformats.org/spreadsheetml/2006/main" count="66" uniqueCount="57">
  <si>
    <t>会社名</t>
    <rPh sb="0" eb="3">
      <t>カイシャメイ</t>
    </rPh>
    <phoneticPr fontId="1"/>
  </si>
  <si>
    <t>代表者</t>
    <rPh sb="0" eb="3">
      <t>ダイヒョウシャ</t>
    </rPh>
    <phoneticPr fontId="1"/>
  </si>
  <si>
    <t>郵便番号</t>
    <rPh sb="0" eb="4">
      <t>ユウビンバンゴウ</t>
    </rPh>
    <phoneticPr fontId="1"/>
  </si>
  <si>
    <t>株式会社　高建</t>
    <rPh sb="0" eb="4">
      <t>カブシキガイシャ</t>
    </rPh>
    <rPh sb="5" eb="6">
      <t>タカ</t>
    </rPh>
    <rPh sb="6" eb="7">
      <t>ケン</t>
    </rPh>
    <phoneticPr fontId="1"/>
  </si>
  <si>
    <t>代表取締役　高橋賢一</t>
    <rPh sb="0" eb="5">
      <t>ダイヒョウトリシマリヤク</t>
    </rPh>
    <rPh sb="6" eb="8">
      <t>タカハシ</t>
    </rPh>
    <rPh sb="8" eb="10">
      <t>ケンイチ</t>
    </rPh>
    <phoneticPr fontId="1"/>
  </si>
  <si>
    <t>新潟県村上市里本庄43番地3</t>
    <rPh sb="0" eb="9">
      <t>ニイガタケンムラカミシサトホンジョウ</t>
    </rPh>
    <rPh sb="11" eb="13">
      <t>バンチ</t>
    </rPh>
    <phoneticPr fontId="1"/>
  </si>
  <si>
    <t>住　所</t>
    <rPh sb="0" eb="1">
      <t>ジュウ</t>
    </rPh>
    <rPh sb="2" eb="3">
      <t>ショ</t>
    </rPh>
    <phoneticPr fontId="1"/>
  </si>
  <si>
    <t>インボイスの登録</t>
    <rPh sb="6" eb="8">
      <t>トウロク</t>
    </rPh>
    <phoneticPr fontId="1"/>
  </si>
  <si>
    <t>959-3405</t>
  </si>
  <si>
    <t>入 力 欄</t>
    <rPh sb="0" eb="1">
      <t>ニュウ</t>
    </rPh>
    <rPh sb="2" eb="3">
      <t>チカラ</t>
    </rPh>
    <rPh sb="4" eb="5">
      <t>ラン</t>
    </rPh>
    <phoneticPr fontId="1"/>
  </si>
  <si>
    <t>登録している</t>
  </si>
  <si>
    <t>銀行名</t>
    <rPh sb="0" eb="3">
      <t>ギンコウメイ</t>
    </rPh>
    <phoneticPr fontId="1"/>
  </si>
  <si>
    <t>店名</t>
    <rPh sb="0" eb="2">
      <t>テンメイ</t>
    </rPh>
    <phoneticPr fontId="1"/>
  </si>
  <si>
    <t>預金種別</t>
    <rPh sb="0" eb="2">
      <t>ヨキン</t>
    </rPh>
    <rPh sb="2" eb="4">
      <t>シュベツ</t>
    </rPh>
    <phoneticPr fontId="1"/>
  </si>
  <si>
    <t>口座番号</t>
    <rPh sb="0" eb="2">
      <t>コウザ</t>
    </rPh>
    <rPh sb="2" eb="4">
      <t>バンゴウ</t>
    </rPh>
    <phoneticPr fontId="1"/>
  </si>
  <si>
    <t>第四北越銀行</t>
    <rPh sb="0" eb="2">
      <t>ダイシ</t>
    </rPh>
    <rPh sb="2" eb="4">
      <t>ホクエツ</t>
    </rPh>
    <rPh sb="4" eb="6">
      <t>ギンコウ</t>
    </rPh>
    <phoneticPr fontId="1"/>
  </si>
  <si>
    <t>普通</t>
  </si>
  <si>
    <t>カ）タカケン</t>
  </si>
  <si>
    <t>インボイス登録番号</t>
    <phoneticPr fontId="1"/>
  </si>
  <si>
    <t>電話番号</t>
    <rPh sb="0" eb="2">
      <t>デンワ</t>
    </rPh>
    <rPh sb="2" eb="4">
      <t>バンゴウ</t>
    </rPh>
    <phoneticPr fontId="1"/>
  </si>
  <si>
    <t>0254-60-1300</t>
    <phoneticPr fontId="1"/>
  </si>
  <si>
    <t>貴社情報 事前入力項目</t>
    <rPh sb="0" eb="2">
      <t>キシャ</t>
    </rPh>
    <rPh sb="2" eb="4">
      <t>ジョウホウ</t>
    </rPh>
    <rPh sb="5" eb="7">
      <t>ジゼン</t>
    </rPh>
    <rPh sb="7" eb="9">
      <t>ニュウリョク</t>
    </rPh>
    <rPh sb="9" eb="11">
      <t>コウモク</t>
    </rPh>
    <phoneticPr fontId="1"/>
  </si>
  <si>
    <t>口座名義（全角カナ）</t>
    <rPh sb="0" eb="2">
      <t>コウザ</t>
    </rPh>
    <rPh sb="2" eb="4">
      <t>メイギ</t>
    </rPh>
    <rPh sb="5" eb="7">
      <t>ゼンカク</t>
    </rPh>
    <phoneticPr fontId="1"/>
  </si>
  <si>
    <t>㊞</t>
    <phoneticPr fontId="1"/>
  </si>
  <si>
    <t>請 求 書</t>
    <rPh sb="0" eb="1">
      <t>ウケ</t>
    </rPh>
    <rPh sb="2" eb="3">
      <t>モトム</t>
    </rPh>
    <rPh sb="4" eb="5">
      <t>ショ</t>
    </rPh>
    <phoneticPr fontId="1"/>
  </si>
  <si>
    <t>税込請求額</t>
    <rPh sb="0" eb="2">
      <t>ゼイコミ</t>
    </rPh>
    <rPh sb="2" eb="4">
      <t>セイキュウ</t>
    </rPh>
    <rPh sb="4" eb="5">
      <t>ガク</t>
    </rPh>
    <phoneticPr fontId="1"/>
  </si>
  <si>
    <t>高建 使用欄</t>
    <rPh sb="0" eb="1">
      <t>タカ</t>
    </rPh>
    <rPh sb="1" eb="2">
      <t>ケン</t>
    </rPh>
    <rPh sb="3" eb="5">
      <t>シヨウ</t>
    </rPh>
    <rPh sb="5" eb="6">
      <t>ラン</t>
    </rPh>
    <phoneticPr fontId="1"/>
  </si>
  <si>
    <t>社　長</t>
    <rPh sb="0" eb="1">
      <t>ヤシロ</t>
    </rPh>
    <rPh sb="2" eb="3">
      <t>ナガ</t>
    </rPh>
    <phoneticPr fontId="1"/>
  </si>
  <si>
    <t>確　認</t>
    <rPh sb="0" eb="1">
      <t>カク</t>
    </rPh>
    <rPh sb="2" eb="3">
      <t>ニン</t>
    </rPh>
    <phoneticPr fontId="1"/>
  </si>
  <si>
    <t>担　当</t>
    <rPh sb="0" eb="1">
      <t>タン</t>
    </rPh>
    <rPh sb="2" eb="3">
      <t>トウ</t>
    </rPh>
    <phoneticPr fontId="1"/>
  </si>
  <si>
    <t>請 求 明 細</t>
    <rPh sb="0" eb="1">
      <t>ウケ</t>
    </rPh>
    <rPh sb="2" eb="3">
      <t>モトム</t>
    </rPh>
    <rPh sb="4" eb="5">
      <t>アキラ</t>
    </rPh>
    <rPh sb="6" eb="7">
      <t>ホソ</t>
    </rPh>
    <phoneticPr fontId="1"/>
  </si>
  <si>
    <t>日　付</t>
    <rPh sb="0" eb="1">
      <t>ヒ</t>
    </rPh>
    <rPh sb="2" eb="3">
      <t>ツキ</t>
    </rPh>
    <phoneticPr fontId="1"/>
  </si>
  <si>
    <t>数量</t>
    <rPh sb="0" eb="2">
      <t>スウリョウ</t>
    </rPh>
    <phoneticPr fontId="1"/>
  </si>
  <si>
    <t>品　名</t>
    <rPh sb="0" eb="1">
      <t>ヒン</t>
    </rPh>
    <rPh sb="2" eb="3">
      <t>メイ</t>
    </rPh>
    <phoneticPr fontId="1"/>
  </si>
  <si>
    <t>単位</t>
    <rPh sb="0" eb="2">
      <t>タンイ</t>
    </rPh>
    <phoneticPr fontId="1"/>
  </si>
  <si>
    <t>単価</t>
    <rPh sb="0" eb="2">
      <t>タンカ</t>
    </rPh>
    <phoneticPr fontId="1"/>
  </si>
  <si>
    <t>税抜金額</t>
    <rPh sb="0" eb="2">
      <t>ゼイヌキ</t>
    </rPh>
    <rPh sb="2" eb="4">
      <t>キンガク</t>
    </rPh>
    <phoneticPr fontId="1"/>
  </si>
  <si>
    <t>対象品名</t>
    <rPh sb="0" eb="2">
      <t>タイショウ</t>
    </rPh>
    <rPh sb="2" eb="4">
      <t>ヒンメイ</t>
    </rPh>
    <phoneticPr fontId="1"/>
  </si>
  <si>
    <t>請求明細書</t>
    <rPh sb="0" eb="2">
      <t>セイキュウ</t>
    </rPh>
    <rPh sb="2" eb="5">
      <t>メイサイショ</t>
    </rPh>
    <phoneticPr fontId="1"/>
  </si>
  <si>
    <t>番号</t>
    <rPh sb="0" eb="2">
      <t>バンゴウ</t>
    </rPh>
    <phoneticPr fontId="1"/>
  </si>
  <si>
    <t>税区分</t>
    <rPh sb="0" eb="3">
      <t>ゼイクブン</t>
    </rPh>
    <phoneticPr fontId="1"/>
  </si>
  <si>
    <t>非課税</t>
    <rPh sb="0" eb="3">
      <t>ヒカゼイ</t>
    </rPh>
    <phoneticPr fontId="1"/>
  </si>
  <si>
    <t>軽減8%</t>
    <rPh sb="0" eb="2">
      <t>ケイゲン</t>
    </rPh>
    <phoneticPr fontId="1"/>
  </si>
  <si>
    <t>rank</t>
    <phoneticPr fontId="1"/>
  </si>
  <si>
    <t>税区分</t>
    <rPh sb="0" eb="3">
      <t>ゼイクブン</t>
    </rPh>
    <phoneticPr fontId="1"/>
  </si>
  <si>
    <t>税率</t>
    <rPh sb="0" eb="2">
      <t>ゼイリツ</t>
    </rPh>
    <phoneticPr fontId="1"/>
  </si>
  <si>
    <t>金額</t>
    <rPh sb="0" eb="2">
      <t>キンガク</t>
    </rPh>
    <phoneticPr fontId="1"/>
  </si>
  <si>
    <t>合　計</t>
    <rPh sb="0" eb="1">
      <t>ゴウ</t>
    </rPh>
    <rPh sb="2" eb="3">
      <t>ケイ</t>
    </rPh>
    <phoneticPr fontId="1"/>
  </si>
  <si>
    <t>村上中央支店</t>
    <rPh sb="0" eb="2">
      <t>ムラカミ</t>
    </rPh>
    <rPh sb="2" eb="4">
      <t>チュウオウ</t>
    </rPh>
    <rPh sb="4" eb="6">
      <t>シテン</t>
    </rPh>
    <phoneticPr fontId="1"/>
  </si>
  <si>
    <t>2023/9/6 作成</t>
    <rPh sb="9" eb="11">
      <t>サクセイ</t>
    </rPh>
    <phoneticPr fontId="1"/>
  </si>
  <si>
    <t>入 力 例</t>
    <rPh sb="0" eb="1">
      <t>ニュウ</t>
    </rPh>
    <rPh sb="2" eb="3">
      <t>チカラ</t>
    </rPh>
    <rPh sb="4" eb="5">
      <t>レイ</t>
    </rPh>
    <phoneticPr fontId="1"/>
  </si>
  <si>
    <t>選択してください</t>
  </si>
  <si>
    <t>10％</t>
    <phoneticPr fontId="1"/>
  </si>
  <si>
    <t>不課税</t>
    <rPh sb="0" eb="3">
      <t>フカゼイ</t>
    </rPh>
    <phoneticPr fontId="1"/>
  </si>
  <si>
    <t>関数</t>
    <rPh sb="0" eb="2">
      <t>カンスウ</t>
    </rPh>
    <phoneticPr fontId="1"/>
  </si>
  <si>
    <t>請求先</t>
    <rPh sb="0" eb="2">
      <t>セイキュウ</t>
    </rPh>
    <rPh sb="2" eb="3">
      <t>サキ</t>
    </rPh>
    <phoneticPr fontId="1"/>
  </si>
  <si>
    <t>株式会社 高建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</si>
</sst>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e&quot;年&quot;m&quot;月&quot;d&quot;日&quot;;@" x16r2:formatCode16="[$-ja-JP-x-gannen]ggge&quot;年&quot;m&quot;月&quot;d&quot;日&quot;;@"/>
    <numFmt numFmtId="177" formatCode="000\-0000"/>
    <numFmt numFmtId="178" formatCode="[$¥-411]#,##0;[$¥-411]#,##0"/>
    <numFmt numFmtId="179" formatCode="0.0"/>
    <numFmt numFmtId="180" formatCode="#,###"/>
    <numFmt numFmtId="181" formatCode="0_);[Red]\(0\)"/>
    <numFmt numFmtId="182" formatCode="00"/>
    <numFmt numFmtId="183" formatCode="0.0000"/>
    <numFmt numFmtId="184" formatCode="#,##0.0;[Red]\-#,##0.0"/>
  </numFmts>
  <fonts count="23">
    <font>
      <sz val="10"/>
      <color theme="1"/>
      <name val="Yu Gothic UI"/>
      <family val="2"/>
      <charset val="128"/>
    </font>
    <font>
      <sz val="6"/>
      <name val="Yu Gothic UI"/>
      <family val="2"/>
      <charset val="128"/>
    </font>
    <font>
      <sz val="10"/>
      <color theme="1"/>
      <name val="Yu Gothic UI"/>
      <family val="2"/>
      <charset val="128"/>
    </font>
    <font>
      <b/>
      <sz val="10"/>
      <color theme="1"/>
      <name val="Yu Gothic UI"/>
      <family val="3"/>
      <charset val="128"/>
    </font>
    <font>
      <sz val="12"/>
      <color theme="1"/>
      <name val="Yu Gothic UI"/>
      <family val="3"/>
      <charset val="128"/>
    </font>
    <font>
      <b/>
      <sz val="12"/>
      <color theme="1"/>
      <name val="Yu Gothic UI"/>
      <family val="3"/>
      <charset val="128"/>
    </font>
    <font>
      <sz val="14"/>
      <color theme="1"/>
      <name val="Yu Gothic UI"/>
      <family val="3"/>
      <charset val="128"/>
    </font>
    <font>
      <b/>
      <sz val="14"/>
      <color theme="1"/>
      <name val="Yu Gothic UI"/>
      <family val="3"/>
      <charset val="128"/>
    </font>
    <font>
      <b/>
      <sz val="10"/>
      <color theme="1" tint="0.34998626667073579"/>
      <name val="Yu Gothic UI"/>
      <family val="3"/>
      <charset val="128"/>
    </font>
    <font>
      <sz val="10"/>
      <color theme="1" tint="0.34998626667073579"/>
      <name val="Yu Gothic UI"/>
      <family val="3"/>
      <charset val="128"/>
    </font>
    <font>
      <sz val="10"/>
      <color theme="1" tint="0.34998626667073579"/>
      <name val="Yu Gothic UI"/>
      <family val="2"/>
      <charset val="128"/>
    </font>
    <font>
      <b/>
      <sz val="12"/>
      <color rgb="FFC00000"/>
      <name val="Yu Gothic UI"/>
      <family val="3"/>
      <charset val="128"/>
    </font>
    <font>
      <sz val="9"/>
      <color theme="1"/>
      <name val="Yu Gothic UI"/>
      <family val="2"/>
      <charset val="128"/>
    </font>
    <font>
      <sz val="9"/>
      <color theme="1"/>
      <name val="Yu Gothic UI"/>
      <family val="3"/>
      <charset val="128"/>
    </font>
    <font>
      <b/>
      <sz val="16"/>
      <color theme="1"/>
      <name val="Yu Gothic UI"/>
      <family val="3"/>
      <charset val="128"/>
    </font>
    <font>
      <b/>
      <sz val="20"/>
      <color theme="1"/>
      <name val="Yu Gothic UI"/>
      <family val="3"/>
      <charset val="128"/>
    </font>
    <font>
      <sz val="10"/>
      <color theme="1"/>
      <name val="Yu Gothic UI"/>
      <family val="3"/>
      <charset val="128"/>
    </font>
    <font>
      <sz val="10"/>
      <color rgb="FFC00000"/>
      <name val="Yu Gothic UI"/>
      <family val="3"/>
      <charset val="128"/>
    </font>
    <font>
      <sz val="10"/>
      <color theme="0"/>
      <name val="Yu Gothic UI"/>
      <family val="3"/>
      <charset val="128"/>
    </font>
    <font>
      <sz val="9"/>
      <name val="Yu Gothic UI"/>
      <family val="3"/>
      <charset val="128"/>
    </font>
    <font>
      <sz val="10"/>
      <name val="Yu Gothic UI"/>
      <family val="3"/>
      <charset val="128"/>
    </font>
    <font>
      <b/>
      <sz val="10"/>
      <color rgb="FFC00000"/>
      <name val="Yu Gothic UI"/>
      <family val="3"/>
      <charset val="128"/>
    </font>
    <font>
      <b/>
      <sz val="11"/>
      <color theme="1"/>
      <name val="Yu Gothic UI"/>
      <family val="3"/>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4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hair">
        <color auto="1"/>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hair">
        <color auto="1"/>
      </bottom>
      <diagonal/>
    </border>
    <border>
      <left/>
      <right/>
      <top style="hair">
        <color auto="1"/>
      </top>
      <bottom/>
      <diagonal/>
    </border>
    <border>
      <left/>
      <right/>
      <top style="thin">
        <color auto="1"/>
      </top>
      <bottom/>
      <diagonal/>
    </border>
    <border>
      <left style="thin">
        <color auto="1"/>
      </left>
      <right style="thin">
        <color auto="1"/>
      </right>
      <top style="hair">
        <color auto="1"/>
      </top>
      <bottom style="thin">
        <color auto="1"/>
      </bottom>
      <diagonal/>
    </border>
    <border>
      <left/>
      <right/>
      <top style="medium">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medium">
        <color auto="1"/>
      </top>
      <bottom style="thin">
        <color auto="1"/>
      </bottom>
      <diagonal/>
    </border>
    <border>
      <left/>
      <right/>
      <top style="hair">
        <color auto="1"/>
      </top>
      <bottom style="thin">
        <color auto="1"/>
      </bottom>
      <diagonal/>
    </border>
    <border>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style="thin">
        <color auto="1"/>
      </bottom>
      <diagonal/>
    </border>
    <border>
      <left/>
      <right style="hair">
        <color auto="1"/>
      </right>
      <top style="medium">
        <color auto="1"/>
      </top>
      <bottom style="thin">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right/>
      <top style="double">
        <color auto="1"/>
      </top>
      <bottom style="thin">
        <color auto="1"/>
      </bottom>
      <diagonal/>
    </border>
    <border>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top style="double">
        <color auto="1"/>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1">
    <xf numFmtId="0" fontId="0" fillId="0" borderId="0" xfId="0">
      <alignment vertical="center"/>
    </xf>
    <xf numFmtId="0" fontId="0" fillId="2" borderId="0" xfId="0" applyFill="1">
      <alignment vertical="center"/>
    </xf>
    <xf numFmtId="0" fontId="0" fillId="2" borderId="7" xfId="0" applyFill="1" applyBorder="1">
      <alignment vertical="center"/>
    </xf>
    <xf numFmtId="0" fontId="7" fillId="0" borderId="0" xfId="0" applyFont="1" applyAlignment="1" applyProtection="1">
      <protection hidden="1"/>
    </xf>
    <xf numFmtId="0" fontId="4" fillId="0" borderId="0" xfId="0" applyFont="1" applyAlignment="1" applyProtection="1">
      <alignment horizontal="center"/>
      <protection hidden="1"/>
    </xf>
    <xf numFmtId="0" fontId="0" fillId="0" borderId="0" xfId="0" applyProtection="1">
      <alignment vertical="center"/>
      <protection hidden="1"/>
    </xf>
    <xf numFmtId="0" fontId="9" fillId="0" borderId="0" xfId="0" applyFont="1" applyProtection="1">
      <alignment vertical="center"/>
      <protection hidden="1"/>
    </xf>
    <xf numFmtId="0" fontId="0" fillId="2" borderId="1" xfId="0" applyFill="1" applyBorder="1" applyProtection="1">
      <alignment vertical="center"/>
      <protection hidden="1"/>
    </xf>
    <xf numFmtId="0" fontId="4" fillId="2" borderId="2" xfId="0" applyFont="1" applyFill="1" applyBorder="1" applyAlignment="1" applyProtection="1">
      <alignment horizontal="center" vertical="center"/>
      <protection hidden="1"/>
    </xf>
    <xf numFmtId="0" fontId="0" fillId="2" borderId="2" xfId="0" applyFill="1" applyBorder="1" applyProtection="1">
      <alignment vertical="center"/>
      <protection hidden="1"/>
    </xf>
    <xf numFmtId="0" fontId="9" fillId="2" borderId="2" xfId="0" applyFont="1" applyFill="1" applyBorder="1" applyProtection="1">
      <alignment vertical="center"/>
      <protection hidden="1"/>
    </xf>
    <xf numFmtId="0" fontId="0" fillId="2" borderId="3" xfId="0" applyFill="1" applyBorder="1" applyProtection="1">
      <alignment vertical="center"/>
      <protection hidden="1"/>
    </xf>
    <xf numFmtId="0" fontId="3" fillId="2" borderId="4"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8" fillId="2" borderId="0" xfId="0" applyFont="1" applyFill="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0" fillId="2" borderId="4" xfId="0" applyFill="1" applyBorder="1" applyProtection="1">
      <alignment vertical="center"/>
      <protection hidden="1"/>
    </xf>
    <xf numFmtId="0" fontId="4" fillId="2" borderId="10" xfId="0" applyFont="1" applyFill="1" applyBorder="1" applyAlignment="1" applyProtection="1">
      <alignment horizontal="center" vertical="center"/>
      <protection hidden="1"/>
    </xf>
    <xf numFmtId="0" fontId="0" fillId="3" borderId="10" xfId="0" applyFill="1" applyBorder="1" applyProtection="1">
      <alignment vertical="center"/>
      <protection locked="0" hidden="1"/>
    </xf>
    <xf numFmtId="0" fontId="9" fillId="2" borderId="10" xfId="0" applyFont="1" applyFill="1" applyBorder="1" applyAlignment="1" applyProtection="1">
      <alignment horizontal="left" vertical="center" indent="1"/>
      <protection hidden="1"/>
    </xf>
    <xf numFmtId="0" fontId="0" fillId="2" borderId="5" xfId="0" applyFill="1" applyBorder="1" applyProtection="1">
      <alignment vertical="center"/>
      <protection hidden="1"/>
    </xf>
    <xf numFmtId="0" fontId="4" fillId="2" borderId="11" xfId="0" applyFont="1" applyFill="1" applyBorder="1" applyAlignment="1" applyProtection="1">
      <alignment horizontal="center" vertical="center"/>
      <protection hidden="1"/>
    </xf>
    <xf numFmtId="0" fontId="0" fillId="2" borderId="11" xfId="0" applyFill="1" applyBorder="1" applyProtection="1">
      <alignment vertical="center"/>
      <protection hidden="1"/>
    </xf>
    <xf numFmtId="0" fontId="0" fillId="3" borderId="11" xfId="0" applyFill="1" applyBorder="1" applyProtection="1">
      <alignment vertical="center"/>
      <protection locked="0" hidden="1"/>
    </xf>
    <xf numFmtId="0" fontId="9" fillId="2" borderId="11" xfId="0" applyFont="1" applyFill="1" applyBorder="1" applyAlignment="1" applyProtection="1">
      <alignment horizontal="left" vertical="center" indent="1"/>
      <protection hidden="1"/>
    </xf>
    <xf numFmtId="0" fontId="0" fillId="3" borderId="11" xfId="0" applyFill="1" applyBorder="1" applyAlignment="1" applyProtection="1">
      <alignment horizontal="left" vertical="center"/>
      <protection locked="0" hidden="1"/>
    </xf>
    <xf numFmtId="0" fontId="4" fillId="2" borderId="0" xfId="0" applyFont="1" applyFill="1" applyAlignment="1" applyProtection="1">
      <alignment horizontal="center" vertical="center"/>
      <protection hidden="1"/>
    </xf>
    <xf numFmtId="0" fontId="9" fillId="2" borderId="0" xfId="0" applyFont="1" applyFill="1" applyAlignment="1" applyProtection="1">
      <alignment horizontal="left" vertical="center" indent="1"/>
      <protection hidden="1"/>
    </xf>
    <xf numFmtId="0" fontId="0" fillId="2" borderId="11" xfId="0" applyFill="1" applyBorder="1" applyAlignment="1" applyProtection="1">
      <alignment horizontal="center" vertical="center"/>
      <protection hidden="1"/>
    </xf>
    <xf numFmtId="0" fontId="0" fillId="2" borderId="6" xfId="0" applyFill="1" applyBorder="1" applyProtection="1">
      <alignment vertical="center"/>
      <protection hidden="1"/>
    </xf>
    <xf numFmtId="0" fontId="4" fillId="2" borderId="7" xfId="0" applyFont="1" applyFill="1" applyBorder="1" applyAlignment="1" applyProtection="1">
      <alignment horizontal="center" vertical="center"/>
      <protection hidden="1"/>
    </xf>
    <xf numFmtId="0" fontId="0" fillId="2" borderId="7" xfId="0" applyFill="1" applyBorder="1" applyProtection="1">
      <alignment vertical="center"/>
      <protection hidden="1"/>
    </xf>
    <xf numFmtId="0" fontId="9" fillId="2" borderId="7" xfId="0" applyFont="1" applyFill="1" applyBorder="1" applyProtection="1">
      <alignment vertical="center"/>
      <protection hidden="1"/>
    </xf>
    <xf numFmtId="0" fontId="0" fillId="2" borderId="8" xfId="0" applyFill="1" applyBorder="1" applyProtection="1">
      <alignment vertical="center"/>
      <protection hidden="1"/>
    </xf>
    <xf numFmtId="0" fontId="4" fillId="0" borderId="0" xfId="0" applyFont="1" applyAlignment="1" applyProtection="1">
      <alignment horizontal="center" vertical="center"/>
      <protection hidden="1"/>
    </xf>
    <xf numFmtId="177" fontId="0" fillId="3" borderId="11" xfId="0" applyNumberFormat="1" applyFill="1" applyBorder="1" applyAlignment="1" applyProtection="1">
      <alignment horizontal="left" vertical="center"/>
      <protection locked="0" hidden="1"/>
    </xf>
    <xf numFmtId="0" fontId="14" fillId="2" borderId="0" xfId="0" applyFont="1" applyFill="1" applyAlignment="1">
      <alignment horizontal="center" vertical="center"/>
    </xf>
    <xf numFmtId="0" fontId="12" fillId="2" borderId="0" xfId="0" applyFont="1" applyFill="1">
      <alignment vertical="center"/>
    </xf>
    <xf numFmtId="0" fontId="12" fillId="2" borderId="0" xfId="0" applyFont="1" applyFill="1" applyAlignment="1">
      <alignment horizontal="left" vertical="center" indent="1"/>
    </xf>
    <xf numFmtId="0" fontId="5" fillId="2" borderId="0" xfId="0" applyFont="1" applyFill="1" applyAlignment="1">
      <alignment horizontal="left" indent="1"/>
    </xf>
    <xf numFmtId="0" fontId="0" fillId="2" borderId="0" xfId="0" applyFill="1" applyAlignment="1">
      <alignment horizontal="left" vertical="center" indent="1"/>
    </xf>
    <xf numFmtId="38" fontId="0" fillId="2" borderId="0" xfId="1" applyFont="1" applyFill="1" applyBorder="1" applyAlignment="1">
      <alignment horizontal="right" vertical="center" indent="1"/>
    </xf>
    <xf numFmtId="0" fontId="12" fillId="2" borderId="0" xfId="0" applyFont="1" applyFill="1" applyAlignment="1"/>
    <xf numFmtId="0" fontId="3" fillId="0" borderId="0" xfId="0" applyFont="1" applyProtection="1">
      <alignment vertical="center"/>
      <protection hidden="1"/>
    </xf>
    <xf numFmtId="0" fontId="15" fillId="2" borderId="0" xfId="0" applyFont="1" applyFill="1">
      <alignment vertical="center"/>
    </xf>
    <xf numFmtId="0" fontId="6" fillId="0" borderId="7" xfId="0" applyFont="1" applyBorder="1">
      <alignment vertical="center"/>
    </xf>
    <xf numFmtId="0" fontId="0" fillId="0" borderId="0" xfId="0" applyAlignment="1">
      <alignment horizontal="center" vertical="center"/>
    </xf>
    <xf numFmtId="0" fontId="16" fillId="0" borderId="27" xfId="0" applyFont="1" applyBorder="1" applyAlignment="1">
      <alignment horizontal="center" vertical="center"/>
    </xf>
    <xf numFmtId="0" fontId="5" fillId="2" borderId="7" xfId="0" applyFont="1" applyFill="1" applyBorder="1" applyAlignment="1">
      <alignment horizontal="left" indent="1"/>
    </xf>
    <xf numFmtId="0" fontId="13" fillId="3" borderId="18" xfId="0" applyFont="1" applyFill="1" applyBorder="1" applyAlignment="1" applyProtection="1">
      <alignment horizontal="center" vertical="center" shrinkToFit="1"/>
      <protection locked="0"/>
    </xf>
    <xf numFmtId="0" fontId="13" fillId="3" borderId="23" xfId="0" applyFont="1" applyFill="1" applyBorder="1" applyAlignment="1" applyProtection="1">
      <alignment horizontal="center" vertical="center" shrinkToFit="1"/>
      <protection locked="0"/>
    </xf>
    <xf numFmtId="179" fontId="13" fillId="3" borderId="18" xfId="0" applyNumberFormat="1" applyFont="1" applyFill="1" applyBorder="1" applyAlignment="1" applyProtection="1">
      <alignment vertical="center" shrinkToFit="1"/>
      <protection locked="0"/>
    </xf>
    <xf numFmtId="179" fontId="13" fillId="3" borderId="23" xfId="0" applyNumberFormat="1" applyFont="1" applyFill="1" applyBorder="1" applyAlignment="1" applyProtection="1">
      <alignment vertical="center" shrinkToFit="1"/>
      <protection locked="0"/>
    </xf>
    <xf numFmtId="181" fontId="0" fillId="3" borderId="11" xfId="0" applyNumberFormat="1" applyFill="1" applyBorder="1" applyAlignment="1" applyProtection="1">
      <alignment horizontal="left" vertical="center"/>
      <protection locked="0" hidden="1"/>
    </xf>
    <xf numFmtId="181" fontId="9" fillId="2" borderId="11" xfId="0" applyNumberFormat="1" applyFont="1" applyFill="1" applyBorder="1" applyAlignment="1" applyProtection="1">
      <alignment horizontal="left" vertical="center" indent="1"/>
      <protection hidden="1"/>
    </xf>
    <xf numFmtId="0" fontId="0" fillId="2" borderId="0" xfId="0" applyFill="1" applyAlignment="1">
      <alignment horizontal="center" vertical="center"/>
    </xf>
    <xf numFmtId="0" fontId="10" fillId="2" borderId="0" xfId="0" applyFont="1" applyFill="1" applyProtection="1">
      <alignment vertical="center"/>
      <protection hidden="1"/>
    </xf>
    <xf numFmtId="0" fontId="16" fillId="3" borderId="23" xfId="0" applyFont="1" applyFill="1" applyBorder="1" applyAlignment="1" applyProtection="1">
      <alignment horizontal="left" vertical="center" shrinkToFit="1"/>
      <protection locked="0"/>
    </xf>
    <xf numFmtId="0" fontId="16" fillId="3" borderId="18" xfId="0" applyFont="1" applyFill="1" applyBorder="1" applyAlignment="1" applyProtection="1">
      <alignment horizontal="left" vertical="center" shrinkToFit="1"/>
      <protection locked="0"/>
    </xf>
    <xf numFmtId="0" fontId="4" fillId="2" borderId="0" xfId="0" applyFont="1" applyFill="1">
      <alignment vertical="center"/>
    </xf>
    <xf numFmtId="179" fontId="13" fillId="3" borderId="31" xfId="0" applyNumberFormat="1" applyFont="1" applyFill="1" applyBorder="1" applyAlignment="1" applyProtection="1">
      <alignment vertical="center" shrinkToFit="1"/>
      <protection locked="0"/>
    </xf>
    <xf numFmtId="0" fontId="13" fillId="3" borderId="31" xfId="0" applyFont="1" applyFill="1" applyBorder="1" applyAlignment="1" applyProtection="1">
      <alignment horizontal="center" vertical="center" shrinkToFit="1"/>
      <protection locked="0"/>
    </xf>
    <xf numFmtId="38" fontId="0" fillId="2" borderId="0" xfId="1" applyFont="1" applyFill="1" applyAlignment="1">
      <alignment vertical="center"/>
    </xf>
    <xf numFmtId="56" fontId="16" fillId="3" borderId="20" xfId="0" applyNumberFormat="1" applyFont="1" applyFill="1" applyBorder="1" applyProtection="1">
      <alignment vertical="center"/>
      <protection locked="0"/>
    </xf>
    <xf numFmtId="56" fontId="16" fillId="3" borderId="22" xfId="0" applyNumberFormat="1" applyFont="1" applyFill="1" applyBorder="1" applyProtection="1">
      <alignment vertical="center"/>
      <protection locked="0"/>
    </xf>
    <xf numFmtId="178" fontId="4" fillId="2" borderId="0" xfId="0" applyNumberFormat="1" applyFont="1" applyFill="1" applyAlignment="1">
      <alignment vertical="center" shrinkToFit="1"/>
    </xf>
    <xf numFmtId="0" fontId="4" fillId="2" borderId="0" xfId="0" applyFont="1" applyFill="1" applyProtection="1">
      <alignment vertical="center"/>
      <protection locked="0"/>
    </xf>
    <xf numFmtId="0" fontId="16" fillId="3" borderId="31" xfId="0" applyFont="1" applyFill="1" applyBorder="1" applyAlignment="1" applyProtection="1">
      <alignment horizontal="left" vertical="center" shrinkToFit="1"/>
      <protection locked="0"/>
    </xf>
    <xf numFmtId="56" fontId="16" fillId="3" borderId="30" xfId="0" applyNumberFormat="1" applyFont="1" applyFill="1" applyBorder="1" applyProtection="1">
      <alignment vertical="center"/>
      <protection locked="0"/>
    </xf>
    <xf numFmtId="56" fontId="16" fillId="3" borderId="31" xfId="0" applyNumberFormat="1" applyFont="1" applyFill="1" applyBorder="1" applyProtection="1">
      <alignment vertical="center"/>
      <protection locked="0"/>
    </xf>
    <xf numFmtId="0" fontId="16" fillId="0" borderId="33" xfId="0" applyFont="1" applyBorder="1" applyAlignment="1">
      <alignment horizontal="center" vertical="center"/>
    </xf>
    <xf numFmtId="0" fontId="0" fillId="0" borderId="0" xfId="0" applyProtection="1">
      <alignment vertical="center"/>
      <protection locked="0"/>
    </xf>
    <xf numFmtId="0" fontId="16" fillId="0" borderId="34" xfId="0" applyFont="1" applyBorder="1" applyAlignment="1">
      <alignment horizontal="center" vertical="center"/>
    </xf>
    <xf numFmtId="0" fontId="16" fillId="0" borderId="35" xfId="0" applyFont="1" applyBorder="1" applyAlignment="1">
      <alignment horizontal="center" vertical="center"/>
    </xf>
    <xf numFmtId="182" fontId="0" fillId="0" borderId="20" xfId="0" applyNumberFormat="1" applyBorder="1" applyAlignment="1">
      <alignment horizontal="center" vertical="center"/>
    </xf>
    <xf numFmtId="182" fontId="0" fillId="0" borderId="22" xfId="0" applyNumberFormat="1" applyBorder="1" applyAlignment="1">
      <alignment horizontal="center" vertical="center"/>
    </xf>
    <xf numFmtId="182" fontId="0" fillId="0" borderId="30" xfId="0" applyNumberFormat="1" applyBorder="1" applyAlignment="1">
      <alignment horizontal="center" vertical="center"/>
    </xf>
    <xf numFmtId="179" fontId="13" fillId="0" borderId="38" xfId="0" applyNumberFormat="1" applyFont="1" applyBorder="1" applyAlignment="1">
      <alignment vertical="center" shrinkToFit="1"/>
    </xf>
    <xf numFmtId="0" fontId="13" fillId="0" borderId="38" xfId="0" applyFont="1" applyBorder="1" applyAlignment="1">
      <alignment horizontal="center" vertical="center" shrinkToFit="1"/>
    </xf>
    <xf numFmtId="0" fontId="6" fillId="2" borderId="7" xfId="0" applyFont="1" applyFill="1" applyBorder="1">
      <alignment vertical="center"/>
    </xf>
    <xf numFmtId="9" fontId="18" fillId="2" borderId="0" xfId="0" applyNumberFormat="1" applyFont="1" applyFill="1">
      <alignment vertical="center"/>
    </xf>
    <xf numFmtId="0" fontId="20" fillId="2" borderId="0" xfId="0" applyFont="1" applyFill="1">
      <alignment vertical="center"/>
    </xf>
    <xf numFmtId="0" fontId="20" fillId="2" borderId="9"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0" xfId="0" applyFont="1" applyFill="1" applyAlignment="1">
      <alignment vertical="center" shrinkToFit="1"/>
    </xf>
    <xf numFmtId="0" fontId="18" fillId="2" borderId="0" xfId="0" applyFont="1" applyFill="1">
      <alignment vertical="center"/>
    </xf>
    <xf numFmtId="38" fontId="18" fillId="2" borderId="0" xfId="1" applyFont="1" applyFill="1" applyProtection="1">
      <alignment vertical="center"/>
    </xf>
    <xf numFmtId="3" fontId="18" fillId="2" borderId="0" xfId="0" applyNumberFormat="1" applyFont="1" applyFill="1" applyAlignment="1">
      <alignment horizontal="left" vertical="center" shrinkToFit="1"/>
    </xf>
    <xf numFmtId="3" fontId="18" fillId="2" borderId="0" xfId="0" applyNumberFormat="1" applyFont="1" applyFill="1">
      <alignment vertical="center"/>
    </xf>
    <xf numFmtId="38" fontId="18" fillId="2" borderId="0" xfId="1" applyFont="1" applyFill="1" applyBorder="1" applyProtection="1">
      <alignment vertical="center"/>
    </xf>
    <xf numFmtId="0" fontId="18" fillId="2" borderId="0" xfId="0" applyFont="1" applyFill="1" applyAlignment="1">
      <alignment vertical="center" shrinkToFit="1"/>
    </xf>
    <xf numFmtId="49" fontId="18" fillId="2" borderId="0" xfId="1" applyNumberFormat="1" applyFont="1" applyFill="1" applyProtection="1">
      <alignment vertical="center"/>
    </xf>
    <xf numFmtId="183" fontId="18" fillId="2" borderId="0" xfId="0" applyNumberFormat="1" applyFont="1" applyFill="1">
      <alignment vertical="center"/>
    </xf>
    <xf numFmtId="38" fontId="16" fillId="0" borderId="19" xfId="1" applyFont="1" applyFill="1" applyBorder="1" applyAlignment="1" applyProtection="1">
      <alignment horizontal="right" vertical="center"/>
    </xf>
    <xf numFmtId="38" fontId="16" fillId="0" borderId="21" xfId="1" applyFont="1" applyFill="1" applyBorder="1" applyAlignment="1" applyProtection="1">
      <alignment horizontal="right" vertical="center"/>
    </xf>
    <xf numFmtId="38" fontId="16" fillId="0" borderId="32" xfId="1" applyFont="1" applyFill="1" applyBorder="1" applyAlignment="1" applyProtection="1">
      <alignment horizontal="right" vertical="center"/>
    </xf>
    <xf numFmtId="184" fontId="13" fillId="3" borderId="18" xfId="1" applyNumberFormat="1" applyFont="1" applyFill="1" applyBorder="1" applyAlignment="1" applyProtection="1">
      <alignment horizontal="right" vertical="center" shrinkToFit="1"/>
    </xf>
    <xf numFmtId="184" fontId="13" fillId="3" borderId="23" xfId="1" applyNumberFormat="1" applyFont="1" applyFill="1" applyBorder="1" applyAlignment="1" applyProtection="1">
      <alignment horizontal="right" vertical="center" shrinkToFit="1"/>
    </xf>
    <xf numFmtId="184" fontId="13" fillId="3" borderId="31" xfId="1" applyNumberFormat="1" applyFont="1" applyFill="1" applyBorder="1" applyAlignment="1" applyProtection="1">
      <alignment horizontal="right" vertical="center" shrinkToFit="1"/>
    </xf>
    <xf numFmtId="0" fontId="11" fillId="2" borderId="10" xfId="0" applyFont="1" applyFill="1" applyBorder="1" applyAlignment="1" applyProtection="1">
      <alignment horizontal="center" vertical="center"/>
      <protection hidden="1"/>
    </xf>
    <xf numFmtId="177" fontId="0" fillId="3" borderId="10" xfId="0" applyNumberFormat="1" applyFill="1" applyBorder="1" applyAlignment="1" applyProtection="1">
      <alignment horizontal="left" vertical="center"/>
      <protection locked="0" hidden="1"/>
    </xf>
    <xf numFmtId="0" fontId="11" fillId="2" borderId="14" xfId="0" applyFont="1" applyFill="1" applyBorder="1" applyAlignment="1" applyProtection="1">
      <alignment horizontal="center" vertical="center"/>
      <protection hidden="1"/>
    </xf>
    <xf numFmtId="177" fontId="0" fillId="0" borderId="14" xfId="0" applyNumberFormat="1" applyBorder="1" applyAlignment="1" applyProtection="1">
      <alignment horizontal="left" vertical="center"/>
      <protection locked="0" hidden="1"/>
    </xf>
    <xf numFmtId="0" fontId="0" fillId="2" borderId="11" xfId="0" applyFill="1" applyBorder="1" applyProtection="1">
      <alignment vertical="center"/>
      <protection hidden="1"/>
    </xf>
    <xf numFmtId="0" fontId="0" fillId="2" borderId="10" xfId="0" applyFill="1" applyBorder="1" applyProtection="1">
      <alignment vertical="center"/>
      <protection hidden="1"/>
    </xf>
    <xf numFmtId="0" fontId="0" fillId="2" borderId="0" xfId="0" applyFill="1" applyProtection="1">
      <alignment vertical="center"/>
      <protection hidden="1"/>
    </xf>
    <xf numFmtId="0" fontId="11" fillId="2" borderId="0" xfId="0" applyFont="1" applyFill="1" applyAlignment="1" applyProtection="1">
      <alignment horizontal="center" vertical="center"/>
      <protection hidden="1"/>
    </xf>
    <xf numFmtId="0" fontId="0" fillId="2" borderId="7" xfId="0" applyFill="1" applyBorder="1" applyProtection="1">
      <alignment vertical="center"/>
      <protection hidden="1"/>
    </xf>
    <xf numFmtId="0" fontId="0" fillId="2" borderId="14" xfId="0" applyFill="1" applyBorder="1" applyProtection="1">
      <alignment vertical="center"/>
      <protection hidden="1"/>
    </xf>
    <xf numFmtId="0" fontId="18" fillId="2" borderId="0" xfId="0" applyFont="1" applyFill="1" applyAlignment="1">
      <alignment horizontal="left" vertical="center"/>
    </xf>
    <xf numFmtId="0" fontId="19" fillId="2" borderId="12" xfId="0" applyFont="1" applyFill="1" applyBorder="1" applyAlignment="1">
      <alignment horizontal="left" vertical="center"/>
    </xf>
    <xf numFmtId="56" fontId="16" fillId="3" borderId="30" xfId="0" applyNumberFormat="1" applyFont="1" applyFill="1" applyBorder="1" applyProtection="1">
      <alignment vertical="center"/>
      <protection locked="0"/>
    </xf>
    <xf numFmtId="56" fontId="16" fillId="3" borderId="31" xfId="0" applyNumberFormat="1" applyFont="1" applyFill="1" applyBorder="1" applyProtection="1">
      <alignment vertical="center"/>
      <protection locked="0"/>
    </xf>
    <xf numFmtId="0" fontId="16" fillId="3" borderId="31" xfId="0" applyFont="1" applyFill="1" applyBorder="1" applyAlignment="1" applyProtection="1">
      <alignment horizontal="left" vertical="center" shrinkToFit="1"/>
      <protection locked="0"/>
    </xf>
    <xf numFmtId="184" fontId="13" fillId="3" borderId="31" xfId="1" applyNumberFormat="1" applyFont="1" applyFill="1" applyBorder="1" applyAlignment="1" applyProtection="1">
      <alignment horizontal="right" vertical="center" shrinkToFit="1"/>
      <protection locked="0"/>
    </xf>
    <xf numFmtId="38" fontId="16" fillId="0" borderId="21" xfId="1" applyFont="1" applyFill="1" applyBorder="1" applyAlignment="1" applyProtection="1">
      <alignment horizontal="right" vertical="center"/>
    </xf>
    <xf numFmtId="38" fontId="16" fillId="0" borderId="22" xfId="1" applyFont="1" applyFill="1" applyBorder="1" applyAlignment="1" applyProtection="1">
      <alignment horizontal="right" vertical="center"/>
    </xf>
    <xf numFmtId="0" fontId="16" fillId="3" borderId="23" xfId="0" applyFont="1" applyFill="1" applyBorder="1" applyAlignment="1" applyProtection="1">
      <alignment horizontal="left" vertical="center" shrinkToFit="1"/>
      <protection locked="0"/>
    </xf>
    <xf numFmtId="0" fontId="17" fillId="3" borderId="21"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0" fontId="17" fillId="3" borderId="14" xfId="0" applyFont="1" applyFill="1" applyBorder="1" applyAlignment="1" applyProtection="1">
      <alignment horizontal="center" vertical="center"/>
      <protection locked="0"/>
    </xf>
    <xf numFmtId="180" fontId="0" fillId="2" borderId="0" xfId="1" applyNumberFormat="1" applyFont="1" applyFill="1" applyBorder="1" applyAlignment="1">
      <alignment horizontal="right" vertical="center" indent="1"/>
    </xf>
    <xf numFmtId="0" fontId="16" fillId="0" borderId="28" xfId="0" applyFont="1" applyBorder="1" applyAlignment="1">
      <alignment horizontal="center" vertical="center"/>
    </xf>
    <xf numFmtId="0" fontId="16" fillId="0" borderId="24" xfId="0" applyFont="1" applyBorder="1" applyAlignment="1">
      <alignment horizontal="center" vertical="center"/>
    </xf>
    <xf numFmtId="0" fontId="17" fillId="3" borderId="19" xfId="0" applyFont="1" applyFill="1" applyBorder="1" applyAlignment="1" applyProtection="1">
      <alignment horizontal="center" vertical="center"/>
      <protection locked="0"/>
    </xf>
    <xf numFmtId="0" fontId="17" fillId="3" borderId="13" xfId="0" applyFont="1" applyFill="1" applyBorder="1" applyAlignment="1" applyProtection="1">
      <alignment horizontal="center" vertical="center"/>
      <protection locked="0"/>
    </xf>
    <xf numFmtId="0" fontId="16" fillId="0" borderId="29" xfId="0" applyFont="1" applyBorder="1" applyAlignment="1">
      <alignment horizontal="center" vertical="center"/>
    </xf>
    <xf numFmtId="38" fontId="16" fillId="0" borderId="19" xfId="1" applyFont="1" applyFill="1" applyBorder="1" applyAlignment="1" applyProtection="1">
      <alignment horizontal="right" vertical="center"/>
    </xf>
    <xf numFmtId="38" fontId="16" fillId="0" borderId="20" xfId="1" applyFont="1" applyFill="1" applyBorder="1" applyAlignment="1" applyProtection="1">
      <alignment horizontal="right" vertical="center"/>
    </xf>
    <xf numFmtId="184" fontId="13" fillId="3" borderId="23" xfId="1" applyNumberFormat="1" applyFont="1" applyFill="1" applyBorder="1" applyAlignment="1" applyProtection="1">
      <alignment horizontal="right" vertical="center" shrinkToFit="1"/>
      <protection locked="0"/>
    </xf>
    <xf numFmtId="38" fontId="16" fillId="0" borderId="32" xfId="1" applyFont="1" applyFill="1" applyBorder="1" applyAlignment="1" applyProtection="1">
      <alignment horizontal="right" vertical="center"/>
    </xf>
    <xf numFmtId="38" fontId="16" fillId="0" borderId="30" xfId="1" applyFont="1" applyFill="1" applyBorder="1" applyAlignment="1" applyProtection="1">
      <alignment horizontal="right" vertical="center"/>
    </xf>
    <xf numFmtId="56" fontId="16" fillId="3" borderId="22" xfId="0" applyNumberFormat="1" applyFont="1" applyFill="1" applyBorder="1" applyProtection="1">
      <alignment vertical="center"/>
      <protection locked="0"/>
    </xf>
    <xf numFmtId="56" fontId="16" fillId="3" borderId="23" xfId="0" applyNumberFormat="1" applyFont="1" applyFill="1" applyBorder="1" applyProtection="1">
      <alignment vertical="center"/>
      <protection locked="0"/>
    </xf>
    <xf numFmtId="0" fontId="0" fillId="2" borderId="0" xfId="0" applyFill="1" applyAlignment="1">
      <alignment horizontal="left" vertical="center" indent="1"/>
    </xf>
    <xf numFmtId="0" fontId="21" fillId="2" borderId="7" xfId="0" applyFont="1" applyFill="1" applyBorder="1" applyAlignment="1">
      <alignment horizontal="right" vertical="center"/>
    </xf>
    <xf numFmtId="0" fontId="0" fillId="0" borderId="15" xfId="0" applyBorder="1" applyAlignment="1">
      <alignment horizontal="left" vertical="center" indent="1"/>
    </xf>
    <xf numFmtId="0" fontId="16" fillId="0" borderId="26" xfId="0" applyFont="1" applyBorder="1" applyAlignment="1">
      <alignment horizontal="center" vertical="center"/>
    </xf>
    <xf numFmtId="0" fontId="16" fillId="0" borderId="27" xfId="0" applyFont="1" applyBorder="1" applyAlignment="1">
      <alignment horizontal="center" vertical="center"/>
    </xf>
    <xf numFmtId="56" fontId="16" fillId="3" borderId="20" xfId="0" applyNumberFormat="1" applyFont="1" applyFill="1" applyBorder="1" applyProtection="1">
      <alignment vertical="center"/>
      <protection locked="0"/>
    </xf>
    <xf numFmtId="56" fontId="16" fillId="3" borderId="18" xfId="0" applyNumberFormat="1" applyFont="1" applyFill="1" applyBorder="1" applyProtection="1">
      <alignment vertical="center"/>
      <protection locked="0"/>
    </xf>
    <xf numFmtId="0" fontId="16" fillId="3" borderId="18" xfId="0" applyFont="1" applyFill="1" applyBorder="1" applyAlignment="1" applyProtection="1">
      <alignment horizontal="left" vertical="center" shrinkToFit="1"/>
      <protection locked="0"/>
    </xf>
    <xf numFmtId="184" fontId="13" fillId="3" borderId="18" xfId="1" applyNumberFormat="1" applyFont="1" applyFill="1" applyBorder="1" applyAlignment="1" applyProtection="1">
      <alignment horizontal="right" vertical="center" shrinkToFit="1"/>
      <protection locked="0"/>
    </xf>
    <xf numFmtId="38" fontId="13" fillId="0" borderId="38" xfId="1" applyFont="1" applyFill="1" applyBorder="1" applyAlignment="1" applyProtection="1">
      <alignment horizontal="right" vertical="center" shrinkToFit="1"/>
    </xf>
    <xf numFmtId="38" fontId="16" fillId="0" borderId="39" xfId="1" applyFont="1" applyFill="1" applyBorder="1" applyAlignment="1" applyProtection="1">
      <alignment horizontal="right" vertical="center"/>
    </xf>
    <xf numFmtId="38" fontId="16" fillId="0" borderId="37" xfId="1" applyFont="1" applyFill="1" applyBorder="1" applyAlignment="1" applyProtection="1">
      <alignment horizontal="right" vertical="center"/>
    </xf>
    <xf numFmtId="0" fontId="17" fillId="0" borderId="39" xfId="0" applyFont="1" applyBorder="1" applyAlignment="1">
      <alignment horizontal="center" vertical="center"/>
    </xf>
    <xf numFmtId="0" fontId="17" fillId="0" borderId="36" xfId="0" applyFont="1" applyBorder="1" applyAlignment="1">
      <alignment horizontal="center" vertical="center"/>
    </xf>
    <xf numFmtId="0" fontId="4" fillId="2" borderId="0" xfId="0" applyFont="1" applyFill="1" applyAlignment="1">
      <alignment horizontal="left" vertical="center" shrinkToFit="1"/>
    </xf>
    <xf numFmtId="56" fontId="16" fillId="0" borderId="36" xfId="0" applyNumberFormat="1" applyFont="1" applyBorder="1" applyAlignment="1">
      <alignment horizontal="center" vertical="center"/>
    </xf>
    <xf numFmtId="56" fontId="16" fillId="0" borderId="37" xfId="0" applyNumberFormat="1" applyFont="1" applyBorder="1" applyAlignment="1">
      <alignment horizontal="center" vertical="center"/>
    </xf>
    <xf numFmtId="176" fontId="0" fillId="3" borderId="0" xfId="0" applyNumberFormat="1" applyFill="1" applyAlignment="1" applyProtection="1">
      <alignment horizontal="right" vertical="center"/>
      <protection locked="0"/>
    </xf>
    <xf numFmtId="0" fontId="15" fillId="2" borderId="0" xfId="0" applyFont="1" applyFill="1" applyAlignment="1">
      <alignment horizontal="center" vertical="center"/>
    </xf>
    <xf numFmtId="0" fontId="0" fillId="2" borderId="0" xfId="0" applyFill="1" applyAlignment="1">
      <alignment horizontal="left" vertical="center" indent="2"/>
    </xf>
    <xf numFmtId="0" fontId="0" fillId="2" borderId="0" xfId="0" applyFill="1" applyAlignment="1">
      <alignment horizontal="left" vertical="center" indent="2" shrinkToFit="1"/>
    </xf>
    <xf numFmtId="0" fontId="5" fillId="2" borderId="0" xfId="0" applyFont="1" applyFill="1" applyAlignment="1">
      <alignment horizontal="left" indent="1"/>
    </xf>
    <xf numFmtId="0" fontId="5" fillId="2" borderId="7" xfId="0" applyFont="1" applyFill="1" applyBorder="1" applyAlignment="1">
      <alignment horizontal="left" indent="1"/>
    </xf>
    <xf numFmtId="178" fontId="5" fillId="2" borderId="0" xfId="1" applyNumberFormat="1" applyFont="1" applyFill="1" applyBorder="1" applyAlignment="1">
      <alignment horizontal="right" indent="1"/>
    </xf>
    <xf numFmtId="178" fontId="5" fillId="2" borderId="7" xfId="1" applyNumberFormat="1" applyFont="1" applyFill="1" applyBorder="1" applyAlignment="1">
      <alignment horizontal="right" indent="1"/>
    </xf>
    <xf numFmtId="0" fontId="12" fillId="2" borderId="0" xfId="0" applyFont="1" applyFill="1" applyAlignment="1">
      <alignment horizontal="left" indent="2"/>
    </xf>
    <xf numFmtId="3" fontId="0" fillId="2" borderId="10" xfId="1" applyNumberFormat="1" applyFont="1" applyFill="1" applyBorder="1" applyAlignment="1">
      <alignment horizontal="right" vertical="center" indent="1"/>
    </xf>
    <xf numFmtId="0" fontId="0" fillId="2" borderId="17" xfId="0" applyFill="1" applyBorder="1" applyAlignment="1">
      <alignment horizontal="left" vertical="center" indent="1"/>
    </xf>
    <xf numFmtId="0" fontId="12" fillId="2" borderId="0" xfId="0" applyFont="1" applyFill="1" applyAlignment="1">
      <alignment horizontal="left" indent="2" shrinkToFit="1"/>
    </xf>
    <xf numFmtId="0" fontId="12" fillId="2" borderId="0" xfId="0" applyFont="1" applyFill="1" applyAlignment="1">
      <alignment horizontal="left" vertical="center" indent="2" shrinkToFit="1"/>
    </xf>
    <xf numFmtId="0" fontId="13" fillId="2" borderId="0" xfId="0" applyFont="1" applyFill="1" applyAlignment="1">
      <alignment horizontal="left" vertical="center" indent="2"/>
    </xf>
    <xf numFmtId="3" fontId="0" fillId="2" borderId="11" xfId="1" applyNumberFormat="1" applyFont="1" applyFill="1" applyBorder="1" applyAlignment="1">
      <alignment horizontal="right" vertical="center" indent="1"/>
    </xf>
    <xf numFmtId="0" fontId="0" fillId="2" borderId="11" xfId="0" applyFill="1" applyBorder="1" applyAlignment="1">
      <alignment horizontal="left" vertical="center" indent="1"/>
    </xf>
    <xf numFmtId="176" fontId="0" fillId="0" borderId="0" xfId="0" applyNumberFormat="1" applyAlignment="1">
      <alignment horizontal="right" vertical="center"/>
    </xf>
    <xf numFmtId="0" fontId="0" fillId="2" borderId="0" xfId="0" applyFill="1" applyAlignment="1">
      <alignment horizontal="right" shrinkToFit="1"/>
    </xf>
    <xf numFmtId="0" fontId="9" fillId="2" borderId="0" xfId="0" applyFont="1" applyFill="1" applyAlignment="1">
      <alignment horizontal="left" vertical="center"/>
    </xf>
    <xf numFmtId="0" fontId="4" fillId="3" borderId="10" xfId="0" applyFont="1" applyFill="1" applyBorder="1" applyProtection="1">
      <alignment vertical="center"/>
      <protection locked="0"/>
    </xf>
    <xf numFmtId="0" fontId="16" fillId="2" borderId="10" xfId="0" applyFont="1" applyFill="1" applyBorder="1" applyAlignment="1">
      <alignment horizontal="left" vertical="center"/>
    </xf>
    <xf numFmtId="178" fontId="4" fillId="2" borderId="12" xfId="0" applyNumberFormat="1" applyFont="1" applyFill="1" applyBorder="1" applyAlignment="1">
      <alignment vertical="center" shrinkToFit="1"/>
    </xf>
    <xf numFmtId="56" fontId="16" fillId="2" borderId="25" xfId="0" applyNumberFormat="1" applyFont="1" applyFill="1" applyBorder="1" applyAlignment="1">
      <alignment horizontal="left" vertical="center"/>
    </xf>
    <xf numFmtId="0" fontId="5" fillId="2" borderId="0" xfId="0" applyFont="1" applyFill="1" applyAlignment="1" applyProtection="1">
      <alignment horizontal="left" indent="2" shrinkToFit="1"/>
      <protection locked="0"/>
    </xf>
    <xf numFmtId="0" fontId="22" fillId="2" borderId="0" xfId="0" applyFont="1" applyFill="1" applyAlignment="1" applyProtection="1">
      <alignment horizontal="left" vertical="center" indent="2" shrinkToFit="1"/>
      <protection locked="0"/>
    </xf>
    <xf numFmtId="0" fontId="0" fillId="2" borderId="0" xfId="0" applyFill="1" applyAlignment="1" applyProtection="1">
      <alignment horizontal="center" vertical="center"/>
      <protection locked="0"/>
    </xf>
    <xf numFmtId="0" fontId="0" fillId="2" borderId="0" xfId="0" applyFill="1" applyProtection="1">
      <alignment vertical="center"/>
      <protection locked="0"/>
    </xf>
  </cellXfs>
  <cellStyles count="2">
    <cellStyle name="桁区切り" xfId="1" builtinId="6"/>
    <cellStyle name="標準" xfId="0" builtinId="0"/>
  </cellStyles>
  <dxfs count="24">
    <dxf>
      <font>
        <b/>
        <i val="0"/>
        <color theme="0"/>
      </font>
      <fill>
        <patternFill>
          <bgColor rgb="FFC00000"/>
        </patternFill>
      </fill>
    </dxf>
    <dxf>
      <border>
        <left/>
        <right/>
        <top/>
        <bottom style="hair">
          <color auto="1"/>
        </bottom>
        <vertical/>
        <horizontal/>
      </border>
    </dxf>
    <dxf>
      <border>
        <left/>
        <right/>
        <top style="thin">
          <color auto="1"/>
        </top>
        <bottom style="hair">
          <color auto="1"/>
        </bottom>
        <vertical/>
        <horizontal/>
      </border>
    </dxf>
    <dxf>
      <fill>
        <patternFill>
          <bgColor rgb="FFCCFFFF"/>
        </patternFill>
      </fill>
    </dxf>
    <dxf>
      <fill>
        <patternFill>
          <bgColor theme="0"/>
        </patternFill>
      </fill>
    </dxf>
    <dxf>
      <font>
        <color theme="1" tint="0.499984740745262"/>
      </font>
    </dxf>
    <dxf>
      <border>
        <bottom style="hair">
          <color auto="1"/>
        </bottom>
        <vertical/>
        <horizontal/>
      </border>
    </dxf>
    <dxf>
      <font>
        <b val="0"/>
        <i val="0"/>
        <strike val="0"/>
        <condense val="0"/>
        <extend val="0"/>
        <outline val="0"/>
        <shadow val="0"/>
        <u val="none"/>
        <vertAlign val="baseline"/>
        <sz val="10"/>
        <color theme="1"/>
        <name val="Yu Gothic UI"/>
        <family val="3"/>
        <charset val="128"/>
        <scheme val="none"/>
      </font>
      <numFmt numFmtId="6" formatCode="#,##0;[Red]\-#,##0"/>
      <fill>
        <patternFill patternType="none">
          <fgColor indexed="64"/>
          <bgColor auto="1"/>
        </patternFill>
      </fill>
      <alignment horizontal="right" vertical="center" textRotation="0" wrapText="0" indent="0" justifyLastLine="0" shrinkToFit="0" readingOrder="0"/>
      <border diagonalUp="0" diagonalDown="0" outline="0">
        <left style="hair">
          <color auto="1"/>
        </left>
        <right/>
        <top style="hair">
          <color auto="1"/>
        </top>
        <bottom style="hair">
          <color auto="1"/>
        </bottom>
      </border>
      <protection locked="1" hidden="0"/>
    </dxf>
    <dxf>
      <font>
        <b val="0"/>
        <i val="0"/>
        <strike val="0"/>
        <condense val="0"/>
        <extend val="0"/>
        <outline val="0"/>
        <shadow val="0"/>
        <u val="none"/>
        <vertAlign val="baseline"/>
        <sz val="9"/>
        <color theme="1"/>
        <name val="Yu Gothic UI"/>
        <family val="3"/>
        <charset val="128"/>
        <scheme val="none"/>
      </font>
      <numFmt numFmtId="184" formatCode="#,##0.0;[Red]\-#,##0.0"/>
      <fill>
        <patternFill patternType="solid">
          <fgColor indexed="64"/>
          <bgColor rgb="FFCCFFFF"/>
        </patternFill>
      </fill>
      <alignment horizontal="right" vertical="center" textRotation="0" wrapText="0" indent="0" justifyLastLine="0" shrinkToFit="1"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9"/>
        <color theme="1"/>
        <name val="Yu Gothic UI"/>
        <family val="3"/>
        <charset val="128"/>
        <scheme val="none"/>
      </font>
      <fill>
        <patternFill patternType="solid">
          <fgColor indexed="64"/>
          <bgColor rgb="FFCCFFFF"/>
        </patternFill>
      </fill>
      <alignment horizontal="center" vertical="center" textRotation="0" wrapText="0" indent="0" justifyLastLine="0" shrinkToFit="1"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9"/>
        <color theme="1"/>
        <name val="Yu Gothic UI"/>
        <family val="3"/>
        <charset val="128"/>
        <scheme val="none"/>
      </font>
      <numFmt numFmtId="179" formatCode="0.0"/>
      <fill>
        <patternFill patternType="solid">
          <fgColor indexed="64"/>
          <bgColor rgb="FFCCFFFF"/>
        </patternFill>
      </fill>
      <alignment horizontal="general"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font>
        <b val="0"/>
        <i val="0"/>
        <strike val="0"/>
        <condense val="0"/>
        <extend val="0"/>
        <outline val="0"/>
        <shadow val="0"/>
        <u val="none"/>
        <vertAlign val="baseline"/>
        <sz val="10"/>
        <color theme="1"/>
        <name val="Yu Gothic UI"/>
        <family val="3"/>
        <charset val="128"/>
        <scheme val="none"/>
      </font>
      <fill>
        <patternFill patternType="solid">
          <fgColor indexed="64"/>
          <bgColor rgb="FFCCFFFF"/>
        </patternFill>
      </fill>
      <alignment horizontal="left"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font>
        <b val="0"/>
        <i val="0"/>
        <strike val="0"/>
        <condense val="0"/>
        <extend val="0"/>
        <outline val="0"/>
        <shadow val="0"/>
        <u val="none"/>
        <vertAlign val="baseline"/>
        <sz val="10"/>
        <color theme="1"/>
        <name val="Yu Gothic UI"/>
        <family val="3"/>
        <charset val="128"/>
        <scheme val="none"/>
      </font>
      <numFmt numFmtId="47" formatCode="m&quot;月&quot;d&quot;日&quot;"/>
      <fill>
        <patternFill patternType="solid">
          <fgColor indexed="64"/>
          <bgColor rgb="FFCCFFFF"/>
        </patternFill>
      </fill>
      <alignment horizontal="general"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numFmt numFmtId="182" formatCode="00"/>
      <fill>
        <patternFill patternType="none">
          <fgColor indexed="64"/>
          <bgColor auto="1"/>
        </patternFill>
      </fill>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border outline="0">
        <top style="medium">
          <color auto="1"/>
        </top>
        <bottom style="medium">
          <color auto="1"/>
        </bottom>
      </border>
    </dxf>
    <dxf>
      <border>
        <bottom style="thin">
          <color auto="1"/>
        </bottom>
      </border>
    </dxf>
    <dxf>
      <font>
        <b val="0"/>
        <i val="0"/>
        <strike val="0"/>
        <condense val="0"/>
        <extend val="0"/>
        <outline val="0"/>
        <shadow val="0"/>
        <u val="none"/>
        <vertAlign val="baseline"/>
        <sz val="10"/>
        <color theme="1"/>
        <name val="Yu Gothic UI"/>
        <family val="3"/>
        <charset val="128"/>
        <scheme val="none"/>
      </font>
      <alignment horizontal="center" vertical="center" textRotation="0" wrapText="0" indent="0" justifyLastLine="0" shrinkToFit="0" readingOrder="0"/>
      <border diagonalUp="0" diagonalDown="0" outline="0">
        <left style="hair">
          <color auto="1"/>
        </left>
        <right style="hair">
          <color auto="1"/>
        </right>
        <top/>
        <bottom/>
      </border>
    </dxf>
    <dxf>
      <font>
        <strike val="0"/>
        <outline val="0"/>
        <shadow val="0"/>
        <u val="none"/>
        <vertAlign val="baseline"/>
        <sz val="10"/>
        <color theme="0"/>
        <name val="Yu Gothic UI"/>
        <family val="3"/>
        <charset val="128"/>
        <scheme val="none"/>
      </font>
      <numFmt numFmtId="0" formatCode="General"/>
      <fill>
        <patternFill patternType="solid">
          <fgColor indexed="64"/>
          <bgColor theme="0"/>
        </patternFill>
      </fill>
      <protection locked="1" hidden="0"/>
    </dxf>
    <dxf>
      <font>
        <b val="0"/>
        <i val="0"/>
        <strike val="0"/>
        <condense val="0"/>
        <extend val="0"/>
        <outline val="0"/>
        <shadow val="0"/>
        <u val="none"/>
        <vertAlign val="baseline"/>
        <sz val="10"/>
        <color theme="0"/>
        <name val="Yu Gothic UI"/>
        <family val="3"/>
        <charset val="128"/>
        <scheme val="none"/>
      </font>
      <fill>
        <patternFill patternType="solid">
          <fgColor indexed="64"/>
          <bgColor theme="0"/>
        </patternFill>
      </fill>
      <protection locked="1" hidden="0"/>
    </dxf>
    <dxf>
      <font>
        <strike val="0"/>
        <outline val="0"/>
        <shadow val="0"/>
        <u val="none"/>
        <vertAlign val="baseline"/>
        <sz val="10"/>
        <color theme="0"/>
        <name val="Yu Gothic UI"/>
        <family val="3"/>
        <charset val="128"/>
        <scheme val="none"/>
      </font>
      <fill>
        <patternFill patternType="solid">
          <fgColor indexed="64"/>
          <bgColor theme="0"/>
        </patternFill>
      </fill>
      <protection locked="1" hidden="0"/>
    </dxf>
    <dxf>
      <font>
        <strike val="0"/>
        <outline val="0"/>
        <shadow val="0"/>
        <u val="none"/>
        <vertAlign val="baseline"/>
        <sz val="10"/>
        <color theme="0"/>
        <name val="Yu Gothic UI"/>
        <family val="3"/>
        <charset val="128"/>
        <scheme val="none"/>
      </font>
      <fill>
        <patternFill patternType="solid">
          <fgColor indexed="64"/>
          <bgColor theme="0"/>
        </patternFill>
      </fill>
      <protection locked="1" hidden="0"/>
    </dxf>
    <dxf>
      <font>
        <strike val="0"/>
        <outline val="0"/>
        <shadow val="0"/>
        <u val="none"/>
        <vertAlign val="baseline"/>
        <sz val="10"/>
        <color theme="0"/>
        <name val="Yu Gothic UI"/>
        <family val="3"/>
        <charset val="128"/>
        <scheme val="none"/>
      </font>
      <numFmt numFmtId="0" formatCode="General"/>
      <fill>
        <patternFill patternType="solid">
          <fgColor indexed="64"/>
          <bgColor theme="0"/>
        </patternFill>
      </fill>
      <protection locked="1" hidden="0"/>
    </dxf>
    <dxf>
      <font>
        <strike val="0"/>
        <outline val="0"/>
        <shadow val="0"/>
        <u val="none"/>
        <vertAlign val="baseline"/>
        <sz val="10"/>
        <color theme="0"/>
        <name val="Yu Gothic UI"/>
        <family val="3"/>
        <charset val="128"/>
        <scheme val="none"/>
      </font>
      <fill>
        <patternFill patternType="solid">
          <fgColor indexed="64"/>
          <bgColor theme="0"/>
        </patternFill>
      </fill>
      <protection locked="1" hidden="0"/>
    </dxf>
    <dxf>
      <font>
        <strike val="0"/>
        <outline val="0"/>
        <shadow val="0"/>
        <u val="none"/>
        <vertAlign val="baseline"/>
        <sz val="10"/>
        <color theme="0"/>
        <name val="Yu Gothic UI"/>
        <family val="3"/>
        <charset val="128"/>
        <scheme val="none"/>
      </font>
      <fill>
        <patternFill patternType="solid">
          <fgColor indexed="64"/>
          <bgColor theme="0"/>
        </patternFill>
      </fill>
      <protection locked="1" hidden="0"/>
    </dxf>
  </dxfs>
  <tableStyles count="0" defaultTableStyle="TableStyleMedium2" defaultPivotStyle="PivotStyleLight16"/>
  <colors>
    <mruColors>
      <color rgb="FFCCFFFF"/>
      <color rgb="FF00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36</xdr:row>
          <xdr:rowOff>0</xdr:rowOff>
        </xdr:from>
        <xdr:to>
          <xdr:col>13</xdr:col>
          <xdr:colOff>38100</xdr:colOff>
          <xdr:row>39</xdr:row>
          <xdr:rowOff>66675</xdr:rowOff>
        </xdr:to>
        <xdr:pic>
          <xdr:nvPicPr>
            <xdr:cNvPr id="2" name="図 1">
              <a:extLst>
                <a:ext uri="{FF2B5EF4-FFF2-40B4-BE49-F238E27FC236}">
                  <a16:creationId xmlns:a16="http://schemas.microsoft.com/office/drawing/2014/main" id="{4F11B488-728D-4065-9891-415A09D2405C}"/>
                </a:ext>
              </a:extLst>
            </xdr:cNvPr>
            <xdr:cNvPicPr>
              <a:picLocks noChangeAspect="1" noChangeArrowheads="1"/>
              <a:extLst>
                <a:ext uri="{84589F7E-364E-4C9E-8A38-B11213B215E9}">
                  <a14:cameraTool cellRange="高建使用欄!$B$2:$F$3" spid="_x0000_s4489"/>
                </a:ext>
              </a:extLst>
            </xdr:cNvPicPr>
          </xdr:nvPicPr>
          <xdr:blipFill>
            <a:blip xmlns:r="http://schemas.openxmlformats.org/officeDocument/2006/relationships" r:embed="rId1"/>
            <a:srcRect/>
            <a:stretch>
              <a:fillRect/>
            </a:stretch>
          </xdr:blipFill>
          <xdr:spPr bwMode="auto">
            <a:xfrm>
              <a:off x="2514600" y="7924800"/>
              <a:ext cx="3048000" cy="69532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15</xdr:col>
      <xdr:colOff>600075</xdr:colOff>
      <xdr:row>0</xdr:row>
      <xdr:rowOff>0</xdr:rowOff>
    </xdr:from>
    <xdr:to>
      <xdr:col>20</xdr:col>
      <xdr:colOff>38100</xdr:colOff>
      <xdr:row>3</xdr:row>
      <xdr:rowOff>0</xdr:rowOff>
    </xdr:to>
    <xdr:sp macro="" textlink="高建使用欄!B5">
      <xdr:nvSpPr>
        <xdr:cNvPr id="3" name="四角形: 角を丸くする 2">
          <a:extLst>
            <a:ext uri="{FF2B5EF4-FFF2-40B4-BE49-F238E27FC236}">
              <a16:creationId xmlns:a16="http://schemas.microsoft.com/office/drawing/2014/main" id="{535E86B5-4CD7-4B12-AB54-28AE90C617C7}"/>
            </a:ext>
          </a:extLst>
        </xdr:cNvPr>
        <xdr:cNvSpPr/>
      </xdr:nvSpPr>
      <xdr:spPr>
        <a:xfrm>
          <a:off x="6715125" y="0"/>
          <a:ext cx="2486025" cy="66675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fld id="{DD971C27-F39D-4BF0-BDBF-D9B92B6293F7}" type="TxLink">
            <a:rPr kumimoji="1" lang="ja-JP" altLang="en-US" sz="1100" b="1" i="0" u="none" strike="noStrike">
              <a:solidFill>
                <a:schemeClr val="bg1"/>
              </a:solidFill>
              <a:latin typeface="Yu Gothic UI"/>
              <a:ea typeface="Yu Gothic UI"/>
            </a:rPr>
            <a:pPr algn="l"/>
            <a:t>水色に塗られたセルへ入力して下さい。</a:t>
          </a:fld>
          <a:endParaRPr kumimoji="1" lang="ja-JP" altLang="en-US" sz="1400" b="1">
            <a:solidFill>
              <a:schemeClr val="bg1"/>
            </a:solidFill>
          </a:endParaRPr>
        </a:p>
      </xdr:txBody>
    </xdr:sp>
    <xdr:clientData fPrintsWithSheet="0"/>
  </xdr:twoCellAnchor>
  <xdr:twoCellAnchor>
    <xdr:from>
      <xdr:col>15</xdr:col>
      <xdr:colOff>609596</xdr:colOff>
      <xdr:row>5</xdr:row>
      <xdr:rowOff>0</xdr:rowOff>
    </xdr:from>
    <xdr:to>
      <xdr:col>32</xdr:col>
      <xdr:colOff>295275</xdr:colOff>
      <xdr:row>33</xdr:row>
      <xdr:rowOff>152400</xdr:rowOff>
    </xdr:to>
    <xdr:sp macro="" textlink="">
      <xdr:nvSpPr>
        <xdr:cNvPr id="4" name="四角形: 角を丸くする 3">
          <a:extLst>
            <a:ext uri="{FF2B5EF4-FFF2-40B4-BE49-F238E27FC236}">
              <a16:creationId xmlns:a16="http://schemas.microsoft.com/office/drawing/2014/main" id="{FC5B11ED-A9C8-278D-418B-C665AC3A7D3B}"/>
            </a:ext>
          </a:extLst>
        </xdr:cNvPr>
        <xdr:cNvSpPr/>
      </xdr:nvSpPr>
      <xdr:spPr>
        <a:xfrm>
          <a:off x="6724646" y="1085850"/>
          <a:ext cx="10048879" cy="6305550"/>
        </a:xfrm>
        <a:prstGeom prst="round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400" b="1" i="0" u="none" strike="noStrike">
              <a:solidFill>
                <a:schemeClr val="bg1"/>
              </a:solidFill>
              <a:latin typeface="Yu Gothic UI"/>
              <a:ea typeface="Yu Gothic UI"/>
            </a:rPr>
            <a:t>本シート「一般請求書」のご利用方法</a:t>
          </a:r>
          <a:br>
            <a:rPr kumimoji="1" lang="en-US" altLang="ja-JP" sz="1400" b="1" i="0" u="none" strike="noStrike">
              <a:solidFill>
                <a:schemeClr val="bg1"/>
              </a:solidFill>
              <a:latin typeface="Yu Gothic UI"/>
              <a:ea typeface="Yu Gothic UI"/>
            </a:rPr>
          </a:br>
          <a:r>
            <a:rPr kumimoji="1" lang="ja-JP" altLang="en-US" sz="1200" b="0" i="0" u="none" strike="noStrike">
              <a:solidFill>
                <a:schemeClr val="bg1"/>
              </a:solidFill>
              <a:latin typeface="Yu Gothic UI"/>
              <a:ea typeface="Yu Gothic UI"/>
            </a:rPr>
            <a:t>締日と請求明細の項目へ適当な値を入力してください。税率が</a:t>
          </a:r>
          <a:r>
            <a:rPr kumimoji="1" lang="en-US" altLang="ja-JP" sz="1200" b="0" i="0" u="none" strike="noStrike">
              <a:solidFill>
                <a:schemeClr val="bg1"/>
              </a:solidFill>
              <a:latin typeface="Yu Gothic UI"/>
              <a:ea typeface="Yu Gothic UI"/>
            </a:rPr>
            <a:t>10%</a:t>
          </a:r>
          <a:r>
            <a:rPr kumimoji="1" lang="ja-JP" altLang="en-US" sz="1200" b="0" i="0" u="none" strike="noStrike">
              <a:solidFill>
                <a:schemeClr val="bg1"/>
              </a:solidFill>
              <a:latin typeface="Yu Gothic UI"/>
              <a:ea typeface="Yu Gothic UI"/>
            </a:rPr>
            <a:t>でないものに関しては、”税区分”の項目から該当する税率を選択してください。</a:t>
          </a:r>
          <a:br>
            <a:rPr kumimoji="1" lang="en-US" altLang="ja-JP" sz="1200" b="0" i="0" u="none" strike="noStrike">
              <a:solidFill>
                <a:schemeClr val="bg1"/>
              </a:solidFill>
              <a:latin typeface="Yu Gothic UI"/>
              <a:ea typeface="Yu Gothic UI"/>
            </a:rPr>
          </a:br>
          <a:r>
            <a:rPr kumimoji="1" lang="ja-JP" altLang="en-US" sz="1200" b="0" i="0" u="none" strike="noStrike">
              <a:solidFill>
                <a:schemeClr val="bg1"/>
              </a:solidFill>
              <a:latin typeface="Yu Gothic UI"/>
              <a:ea typeface="Yu Gothic UI"/>
            </a:rPr>
            <a:t>ただし、</a:t>
          </a:r>
          <a:r>
            <a:rPr kumimoji="1" lang="en-US" altLang="ja-JP" sz="1200" b="0" i="0" u="none" strike="noStrike">
              <a:solidFill>
                <a:schemeClr val="bg1"/>
              </a:solidFill>
              <a:latin typeface="Yu Gothic UI"/>
              <a:ea typeface="Yu Gothic UI"/>
            </a:rPr>
            <a:t>3</a:t>
          </a:r>
          <a:r>
            <a:rPr kumimoji="1" lang="ja-JP" altLang="en-US" sz="1200" b="0" i="0" u="none" strike="noStrike">
              <a:solidFill>
                <a:schemeClr val="bg1"/>
              </a:solidFill>
              <a:latin typeface="Yu Gothic UI"/>
              <a:ea typeface="Yu Gothic UI"/>
            </a:rPr>
            <a:t>種類以上の税率を選択することは出来ませんので、その場合はお手数ですが本ファイルをコピーして新たに作成してください。</a:t>
          </a:r>
          <a:br>
            <a:rPr kumimoji="1" lang="en-US" altLang="ja-JP" sz="1200" b="0" i="0" u="none" strike="noStrike">
              <a:solidFill>
                <a:schemeClr val="bg1"/>
              </a:solidFill>
              <a:latin typeface="Yu Gothic UI"/>
              <a:ea typeface="Yu Gothic UI"/>
            </a:rPr>
          </a:br>
          <a:endParaRPr kumimoji="1" lang="en-US" altLang="ja-JP" sz="1400" b="1" i="0" u="none" strike="noStrike">
            <a:solidFill>
              <a:schemeClr val="bg1"/>
            </a:solidFill>
            <a:latin typeface="Yu Gothic UI"/>
            <a:ea typeface="Yu Gothic UI"/>
          </a:endParaRPr>
        </a:p>
        <a:p>
          <a:pPr algn="l"/>
          <a:r>
            <a:rPr kumimoji="1" lang="ja-JP" altLang="en-US" sz="1200" b="0" i="0" u="none" strike="noStrike">
              <a:solidFill>
                <a:schemeClr val="bg1"/>
              </a:solidFill>
              <a:latin typeface="Yu Gothic UI"/>
              <a:ea typeface="Yu Gothic UI"/>
            </a:rPr>
            <a:t>なお、本シート</a:t>
          </a:r>
          <a:r>
            <a:rPr kumimoji="1" lang="en-US" altLang="ja-JP" sz="1200" b="0" i="0" u="none" strike="noStrike">
              <a:solidFill>
                <a:schemeClr val="bg1"/>
              </a:solidFill>
              <a:latin typeface="Yu Gothic UI"/>
              <a:ea typeface="Yu Gothic UI"/>
            </a:rPr>
            <a:t>(</a:t>
          </a:r>
          <a:r>
            <a:rPr kumimoji="1" lang="ja-JP" altLang="en-US" sz="1200" b="0" i="0" u="none" strike="noStrike">
              <a:solidFill>
                <a:schemeClr val="bg1"/>
              </a:solidFill>
              <a:latin typeface="Yu Gothic UI"/>
              <a:ea typeface="Yu Gothic UI"/>
            </a:rPr>
            <a:t>「一般請求書」</a:t>
          </a:r>
          <a:r>
            <a:rPr kumimoji="1" lang="en-US" altLang="ja-JP" sz="1200" b="0" i="0" u="none" strike="noStrike">
              <a:solidFill>
                <a:schemeClr val="bg1"/>
              </a:solidFill>
              <a:latin typeface="Yu Gothic UI"/>
              <a:ea typeface="Yu Gothic UI"/>
            </a:rPr>
            <a:t>)</a:t>
          </a:r>
          <a:r>
            <a:rPr kumimoji="1" lang="ja-JP" altLang="en-US" sz="1200" b="0" i="0" u="none" strike="noStrike">
              <a:solidFill>
                <a:schemeClr val="bg1"/>
              </a:solidFill>
              <a:latin typeface="Yu Gothic UI"/>
              <a:ea typeface="Yu Gothic UI"/>
            </a:rPr>
            <a:t>の明細に入力できる行が</a:t>
          </a:r>
          <a:r>
            <a:rPr kumimoji="1" lang="en-US" altLang="ja-JP" sz="1200" b="1" i="0" u="sng" strike="noStrike">
              <a:solidFill>
                <a:schemeClr val="bg1"/>
              </a:solidFill>
              <a:latin typeface="Yu Gothic UI"/>
              <a:ea typeface="Yu Gothic UI"/>
            </a:rPr>
            <a:t>15</a:t>
          </a:r>
          <a:r>
            <a:rPr kumimoji="1" lang="ja-JP" altLang="en-US" sz="1200" b="1" i="0" u="sng" strike="noStrike">
              <a:solidFill>
                <a:schemeClr val="bg1"/>
              </a:solidFill>
              <a:latin typeface="Yu Gothic UI"/>
              <a:ea typeface="Yu Gothic UI"/>
            </a:rPr>
            <a:t>行</a:t>
          </a:r>
          <a:r>
            <a:rPr kumimoji="1" lang="ja-JP" altLang="en-US" sz="1200" b="0" i="0" u="none" strike="noStrike">
              <a:solidFill>
                <a:schemeClr val="bg1"/>
              </a:solidFill>
              <a:latin typeface="Yu Gothic UI"/>
              <a:ea typeface="Yu Gothic UI"/>
            </a:rPr>
            <a:t>となっています。入力がこの行数を超える場合はシート「一般請求書</a:t>
          </a:r>
          <a:r>
            <a:rPr kumimoji="1" lang="en-US" altLang="ja-JP" sz="1200" b="0" i="0" u="none" strike="noStrike">
              <a:solidFill>
                <a:schemeClr val="bg1"/>
              </a:solidFill>
              <a:latin typeface="Yu Gothic UI"/>
              <a:ea typeface="Yu Gothic UI"/>
            </a:rPr>
            <a:t>_</a:t>
          </a:r>
          <a:r>
            <a:rPr kumimoji="1" lang="ja-JP" altLang="en-US" sz="1200" b="0" i="0" u="none" strike="noStrike">
              <a:solidFill>
                <a:schemeClr val="bg1"/>
              </a:solidFill>
              <a:latin typeface="Yu Gothic UI"/>
              <a:ea typeface="Yu Gothic UI"/>
            </a:rPr>
            <a:t>別紙明細書」をご利用ください。また、本シートを請求書の表紙として利用する場合も別紙明細書をご利用ください。</a:t>
          </a:r>
          <a:br>
            <a:rPr kumimoji="1" lang="en-US" altLang="ja-JP" sz="1200" b="0" i="0" u="none" strike="noStrike">
              <a:solidFill>
                <a:schemeClr val="bg1"/>
              </a:solidFill>
              <a:latin typeface="Yu Gothic UI"/>
              <a:ea typeface="Yu Gothic UI"/>
            </a:rPr>
          </a:br>
          <a:br>
            <a:rPr kumimoji="1" lang="en-US" altLang="ja-JP" sz="1200" b="0" i="0" u="none" strike="noStrike">
              <a:solidFill>
                <a:schemeClr val="bg1"/>
              </a:solidFill>
              <a:latin typeface="Yu Gothic UI"/>
              <a:ea typeface="Yu Gothic UI"/>
            </a:rPr>
          </a:br>
          <a:r>
            <a:rPr kumimoji="1" lang="ja-JP" altLang="en-US" sz="1200" b="0" i="0" u="none" strike="noStrike">
              <a:solidFill>
                <a:schemeClr val="bg1"/>
              </a:solidFill>
              <a:latin typeface="Yu Gothic UI"/>
              <a:ea typeface="Yu Gothic UI"/>
            </a:rPr>
            <a:t>▪別紙明細書を利用する場合、本シートが請求書の表紙となります。見出しとなる名称</a:t>
          </a:r>
          <a:r>
            <a:rPr kumimoji="1" lang="en-US" altLang="ja-JP" sz="1100" b="0" i="0" u="none" strike="noStrike">
              <a:solidFill>
                <a:schemeClr val="bg1"/>
              </a:solidFill>
              <a:latin typeface="Yu Gothic UI"/>
              <a:ea typeface="Yu Gothic UI"/>
            </a:rPr>
            <a:t>(</a:t>
          </a:r>
          <a:r>
            <a:rPr kumimoji="1" lang="ja-JP" altLang="en-US" sz="1100" b="0" i="0" u="none" strike="noStrike">
              <a:solidFill>
                <a:schemeClr val="bg1"/>
              </a:solidFill>
              <a:latin typeface="Yu Gothic UI"/>
              <a:ea typeface="Yu Gothic UI"/>
            </a:rPr>
            <a:t>現場名等</a:t>
          </a:r>
          <a:r>
            <a:rPr kumimoji="1" lang="en-US" altLang="ja-JP" sz="1100" b="0" i="0" u="none" strike="noStrike">
              <a:solidFill>
                <a:schemeClr val="bg1"/>
              </a:solidFill>
              <a:latin typeface="Yu Gothic UI"/>
              <a:ea typeface="Yu Gothic UI"/>
            </a:rPr>
            <a:t>)</a:t>
          </a:r>
          <a:r>
            <a:rPr kumimoji="1" lang="ja-JP" altLang="en-US" sz="1200" b="0" i="0" u="none" strike="noStrike">
              <a:solidFill>
                <a:schemeClr val="bg1"/>
              </a:solidFill>
              <a:latin typeface="Yu Gothic UI"/>
              <a:ea typeface="Yu Gothic UI"/>
            </a:rPr>
            <a:t>を”品名”に入力し、その合計金額</a:t>
          </a:r>
          <a:r>
            <a:rPr kumimoji="1" lang="en-US" altLang="ja-JP" sz="1100" b="0" i="0" u="none" strike="noStrike">
              <a:solidFill>
                <a:schemeClr val="bg1"/>
              </a:solidFill>
              <a:latin typeface="Yu Gothic UI"/>
              <a:ea typeface="Yu Gothic UI"/>
            </a:rPr>
            <a:t>(</a:t>
          </a:r>
          <a:r>
            <a:rPr kumimoji="1" lang="ja-JP" altLang="en-US" sz="1100" b="0" i="0" u="none" strike="noStrike">
              <a:solidFill>
                <a:schemeClr val="bg1"/>
              </a:solidFill>
              <a:latin typeface="Yu Gothic UI"/>
              <a:ea typeface="Yu Gothic UI"/>
            </a:rPr>
            <a:t>税抜</a:t>
          </a:r>
          <a:r>
            <a:rPr kumimoji="1" lang="en-US" altLang="ja-JP" sz="1100" b="0" i="0" u="none" strike="noStrike">
              <a:solidFill>
                <a:schemeClr val="bg1"/>
              </a:solidFill>
              <a:latin typeface="Yu Gothic UI"/>
              <a:ea typeface="Yu Gothic UI"/>
            </a:rPr>
            <a:t>)</a:t>
          </a:r>
          <a:r>
            <a:rPr kumimoji="1" lang="ja-JP" altLang="en-US" sz="1200" b="0" i="0" u="none" strike="noStrike">
              <a:solidFill>
                <a:schemeClr val="bg1"/>
              </a:solidFill>
              <a:latin typeface="Yu Gothic UI"/>
              <a:ea typeface="Yu Gothic UI"/>
            </a:rPr>
            <a:t>を”税抜金額”へ入力してください。その後、シート「一般請求書</a:t>
          </a:r>
          <a:r>
            <a:rPr kumimoji="1" lang="en-US" altLang="ja-JP" sz="1200" b="0" i="0" u="none" strike="noStrike">
              <a:solidFill>
                <a:schemeClr val="bg1"/>
              </a:solidFill>
              <a:latin typeface="Yu Gothic UI"/>
              <a:ea typeface="Yu Gothic UI"/>
            </a:rPr>
            <a:t>_</a:t>
          </a:r>
          <a:r>
            <a:rPr kumimoji="1" lang="ja-JP" altLang="en-US" sz="1200" b="0" i="0" u="none" strike="noStrike">
              <a:solidFill>
                <a:schemeClr val="bg1"/>
              </a:solidFill>
              <a:latin typeface="Yu Gothic UI"/>
              <a:ea typeface="Yu Gothic UI"/>
            </a:rPr>
            <a:t>別紙明細書」へ内訳を入力してください。</a:t>
          </a:r>
          <a:br>
            <a:rPr kumimoji="1" lang="en-US" altLang="ja-JP" sz="1200" b="0" i="0" u="none" strike="noStrike">
              <a:solidFill>
                <a:schemeClr val="bg1"/>
              </a:solidFill>
              <a:latin typeface="Yu Gothic UI"/>
              <a:ea typeface="Yu Gothic UI"/>
            </a:rPr>
          </a:br>
          <a:r>
            <a:rPr kumimoji="1" lang="ja-JP" altLang="en-US" sz="1200" b="0" i="0" u="none" strike="noStrike">
              <a:solidFill>
                <a:schemeClr val="bg1"/>
              </a:solidFill>
              <a:latin typeface="Yu Gothic UI"/>
              <a:ea typeface="Yu Gothic UI"/>
            </a:rPr>
            <a:t>なお、内訳の中に税率の違うものが含まれる場合は本シートに分けて入力してください。その際、”税区分”の項目は該当する税率を選択してください。</a:t>
          </a:r>
          <a:br>
            <a:rPr kumimoji="1" lang="en-US" altLang="ja-JP" sz="1200" b="0" i="0" u="none" strike="noStrike">
              <a:solidFill>
                <a:schemeClr val="bg1"/>
              </a:solidFill>
              <a:latin typeface="Yu Gothic UI"/>
              <a:ea typeface="Yu Gothic UI"/>
            </a:rPr>
          </a:br>
          <a:br>
            <a:rPr kumimoji="1" lang="en-US" altLang="ja-JP" sz="1200" b="0" i="0" u="none" strike="noStrike">
              <a:solidFill>
                <a:schemeClr val="bg1"/>
              </a:solidFill>
              <a:latin typeface="Yu Gothic UI"/>
              <a:ea typeface="Yu Gothic UI"/>
            </a:rPr>
          </a:br>
          <a:r>
            <a:rPr kumimoji="1" lang="ja-JP" altLang="en-US" sz="1200" b="0" i="0" u="none" strike="noStrike">
              <a:solidFill>
                <a:schemeClr val="bg1"/>
              </a:solidFill>
              <a:latin typeface="Yu Gothic UI"/>
              <a:ea typeface="Yu Gothic UI"/>
            </a:rPr>
            <a:t>▪見出しとなる項目が複数ある場合、「一般請求書</a:t>
          </a:r>
          <a:r>
            <a:rPr kumimoji="1" lang="en-US" altLang="ja-JP" sz="1200" b="0" i="0" u="none" strike="noStrike">
              <a:solidFill>
                <a:schemeClr val="bg1"/>
              </a:solidFill>
              <a:latin typeface="Yu Gothic UI"/>
              <a:ea typeface="Yu Gothic UI"/>
            </a:rPr>
            <a:t>_</a:t>
          </a:r>
          <a:r>
            <a:rPr kumimoji="1" lang="ja-JP" altLang="en-US" sz="1200" b="0" i="0" u="none" strike="noStrike">
              <a:solidFill>
                <a:schemeClr val="bg1"/>
              </a:solidFill>
              <a:latin typeface="Yu Gothic UI"/>
              <a:ea typeface="Yu Gothic UI"/>
            </a:rPr>
            <a:t>別紙明細書」のシートをコピーしご利用ください。</a:t>
          </a:r>
          <a:endParaRPr kumimoji="1" lang="en-US" altLang="ja-JP" sz="1200" b="0" i="0" u="none" strike="noStrike">
            <a:solidFill>
              <a:schemeClr val="bg1"/>
            </a:solidFill>
            <a:latin typeface="Yu Gothic UI"/>
            <a:ea typeface="Yu Gothic UI"/>
          </a:endParaRPr>
        </a:p>
        <a:p>
          <a:pPr algn="l"/>
          <a:r>
            <a:rPr kumimoji="1" lang="ja-JP" altLang="en-US" sz="1200" b="0" i="0" u="none" strike="noStrike">
              <a:solidFill>
                <a:schemeClr val="bg1"/>
              </a:solidFill>
              <a:latin typeface="Yu Gothic UI"/>
              <a:ea typeface="Yu Gothic UI"/>
            </a:rPr>
            <a:t>（シートのコピー：シート名の部分を右クリックし、「移動またはコピー」からコピーの作成にチェックを入れて</a:t>
          </a:r>
          <a:r>
            <a:rPr kumimoji="1" lang="en-US" altLang="ja-JP" sz="1200" b="0" i="0" u="none" strike="noStrike">
              <a:solidFill>
                <a:schemeClr val="bg1"/>
              </a:solidFill>
              <a:latin typeface="Yu Gothic UI"/>
              <a:ea typeface="Yu Gothic UI"/>
            </a:rPr>
            <a:t>OK</a:t>
          </a:r>
          <a:r>
            <a:rPr kumimoji="1" lang="ja-JP" altLang="en-US" sz="1200" b="0" i="0" u="none" strike="noStrike">
              <a:solidFill>
                <a:schemeClr val="bg1"/>
              </a:solidFill>
              <a:latin typeface="Yu Gothic UI"/>
              <a:ea typeface="Yu Gothic UI"/>
            </a:rPr>
            <a:t>ボタンをクリックすると作成できます。）</a:t>
          </a:r>
          <a:br>
            <a:rPr kumimoji="1" lang="en-US" altLang="ja-JP" sz="1200" b="0" i="0" u="none" strike="noStrike">
              <a:solidFill>
                <a:schemeClr val="bg1"/>
              </a:solidFill>
              <a:latin typeface="Yu Gothic UI"/>
              <a:ea typeface="Yu Gothic UI"/>
            </a:rPr>
          </a:br>
          <a:br>
            <a:rPr kumimoji="1" lang="en-US" altLang="ja-JP" sz="1200" b="0" i="0" u="none" strike="noStrike">
              <a:solidFill>
                <a:schemeClr val="bg1"/>
              </a:solidFill>
              <a:latin typeface="Yu Gothic UI"/>
              <a:ea typeface="Yu Gothic UI"/>
            </a:rPr>
          </a:br>
          <a:r>
            <a:rPr kumimoji="1" lang="en-US" altLang="ja-JP" sz="1200" b="0" i="0" u="none" strike="noStrike">
              <a:solidFill>
                <a:schemeClr val="bg1"/>
              </a:solidFill>
              <a:latin typeface="Yu Gothic UI"/>
              <a:ea typeface="Yu Gothic UI"/>
            </a:rPr>
            <a:t>【</a:t>
          </a:r>
          <a:r>
            <a:rPr kumimoji="1" lang="ja-JP" altLang="en-US" sz="1200" b="0" i="0" u="none" strike="noStrike">
              <a:solidFill>
                <a:schemeClr val="bg1"/>
              </a:solidFill>
              <a:latin typeface="Yu Gothic UI"/>
              <a:ea typeface="Yu Gothic UI"/>
            </a:rPr>
            <a:t>別紙明細書の利用例</a:t>
          </a:r>
          <a:r>
            <a:rPr kumimoji="1" lang="en-US" altLang="ja-JP" sz="1200" b="0" i="0" u="none" strike="noStrike">
              <a:solidFill>
                <a:schemeClr val="bg1"/>
              </a:solidFill>
              <a:latin typeface="Yu Gothic UI"/>
              <a:ea typeface="Yu Gothic UI"/>
            </a:rPr>
            <a:t>】</a:t>
          </a:r>
          <a:br>
            <a:rPr kumimoji="1" lang="en-US" altLang="ja-JP" sz="1200" b="0" i="0" u="none" strike="noStrike">
              <a:solidFill>
                <a:schemeClr val="bg1"/>
              </a:solidFill>
              <a:latin typeface="Yu Gothic UI"/>
              <a:ea typeface="Yu Gothic UI"/>
            </a:rPr>
          </a:br>
          <a:r>
            <a:rPr kumimoji="1" lang="en-US" altLang="ja-JP" sz="1200" b="0" i="0" u="none" strike="noStrike">
              <a:solidFill>
                <a:schemeClr val="bg1"/>
              </a:solidFill>
              <a:latin typeface="Yu Gothic UI"/>
              <a:ea typeface="Yu Gothic UI"/>
            </a:rPr>
            <a:t>A</a:t>
          </a:r>
          <a:r>
            <a:rPr kumimoji="1" lang="ja-JP" altLang="en-US" sz="1200" b="0" i="0" u="none" strike="noStrike">
              <a:solidFill>
                <a:schemeClr val="bg1"/>
              </a:solidFill>
              <a:latin typeface="Yu Gothic UI"/>
              <a:ea typeface="Yu Gothic UI"/>
            </a:rPr>
            <a:t>作業を</a:t>
          </a:r>
          <a:r>
            <a:rPr kumimoji="1" lang="en-US" altLang="ja-JP" sz="1200" b="0" i="0" u="none" strike="noStrike">
              <a:solidFill>
                <a:schemeClr val="bg1"/>
              </a:solidFill>
              <a:latin typeface="Yu Gothic UI"/>
              <a:ea typeface="Yu Gothic UI"/>
            </a:rPr>
            <a:t>10</a:t>
          </a:r>
          <a:r>
            <a:rPr kumimoji="1" lang="ja-JP" altLang="en-US" sz="1200" b="0" i="0" u="none" strike="noStrike">
              <a:solidFill>
                <a:schemeClr val="bg1"/>
              </a:solidFill>
              <a:latin typeface="Yu Gothic UI"/>
              <a:ea typeface="Yu Gothic UI"/>
            </a:rPr>
            <a:t>日間行った際の人工代の請求。</a:t>
          </a:r>
          <a:br>
            <a:rPr kumimoji="1" lang="en-US" altLang="ja-JP" sz="1200" b="0" i="0" u="none" strike="noStrike">
              <a:solidFill>
                <a:schemeClr val="bg1"/>
              </a:solidFill>
              <a:latin typeface="Yu Gothic UI"/>
              <a:ea typeface="Yu Gothic UI"/>
            </a:rPr>
          </a:br>
          <a:r>
            <a:rPr kumimoji="1" lang="ja-JP" altLang="en-US" sz="1200" b="0" i="0" u="none" strike="noStrike">
              <a:solidFill>
                <a:schemeClr val="bg1"/>
              </a:solidFill>
              <a:latin typeface="Yu Gothic UI"/>
              <a:ea typeface="Yu Gothic UI"/>
            </a:rPr>
            <a:t>本シート”品名”に「</a:t>
          </a:r>
          <a:r>
            <a:rPr kumimoji="1" lang="en-US" altLang="ja-JP" sz="1200" b="0" i="0" u="none" strike="noStrike">
              <a:solidFill>
                <a:schemeClr val="bg1"/>
              </a:solidFill>
              <a:latin typeface="Yu Gothic UI"/>
              <a:ea typeface="Yu Gothic UI"/>
            </a:rPr>
            <a:t>A</a:t>
          </a:r>
          <a:r>
            <a:rPr kumimoji="1" lang="ja-JP" altLang="en-US" sz="1200" b="0" i="0" u="none" strike="noStrike">
              <a:solidFill>
                <a:schemeClr val="bg1"/>
              </a:solidFill>
              <a:latin typeface="Yu Gothic UI"/>
              <a:ea typeface="Yu Gothic UI"/>
            </a:rPr>
            <a:t>作業」、”税抜金額”に合計金額</a:t>
          </a:r>
          <a:r>
            <a:rPr kumimoji="1" lang="en-US" altLang="ja-JP" sz="1100" b="0" i="0" u="none" strike="noStrike">
              <a:solidFill>
                <a:schemeClr val="bg1"/>
              </a:solidFill>
              <a:latin typeface="Yu Gothic UI"/>
              <a:ea typeface="Yu Gothic UI"/>
            </a:rPr>
            <a:t>(</a:t>
          </a:r>
          <a:r>
            <a:rPr kumimoji="1" lang="ja-JP" altLang="en-US" sz="1100" b="0" i="0" u="none" strike="noStrike">
              <a:solidFill>
                <a:schemeClr val="bg1"/>
              </a:solidFill>
              <a:latin typeface="Yu Gothic UI"/>
              <a:ea typeface="Yu Gothic UI"/>
            </a:rPr>
            <a:t>税抜</a:t>
          </a:r>
          <a:r>
            <a:rPr kumimoji="1" lang="en-US" altLang="ja-JP" sz="1100" b="0" i="0" u="none" strike="noStrike">
              <a:solidFill>
                <a:schemeClr val="bg1"/>
              </a:solidFill>
              <a:latin typeface="Yu Gothic UI"/>
              <a:ea typeface="Yu Gothic UI"/>
            </a:rPr>
            <a:t>)</a:t>
          </a:r>
          <a:r>
            <a:rPr kumimoji="1" lang="ja-JP" altLang="en-US" sz="1200" b="0" i="0" u="none" strike="noStrike">
              <a:solidFill>
                <a:schemeClr val="bg1"/>
              </a:solidFill>
              <a:latin typeface="Yu Gothic UI"/>
              <a:ea typeface="Yu Gothic UI"/>
            </a:rPr>
            <a:t>を入力。</a:t>
          </a:r>
          <a:br>
            <a:rPr kumimoji="1" lang="en-US" altLang="ja-JP" sz="1200" b="0" i="0" u="none" strike="noStrike">
              <a:solidFill>
                <a:schemeClr val="bg1"/>
              </a:solidFill>
              <a:latin typeface="Yu Gothic UI"/>
              <a:ea typeface="Yu Gothic UI"/>
            </a:rPr>
          </a:br>
          <a:r>
            <a:rPr kumimoji="1" lang="ja-JP" altLang="en-US" sz="1200" b="0" i="0" u="none" strike="noStrike">
              <a:solidFill>
                <a:schemeClr val="bg1"/>
              </a:solidFill>
              <a:latin typeface="Yu Gothic UI"/>
              <a:ea typeface="Yu Gothic UI"/>
            </a:rPr>
            <a:t>入力した合計金額の内訳として、シート「一般請求書</a:t>
          </a:r>
          <a:r>
            <a:rPr kumimoji="1" lang="en-US" altLang="ja-JP" sz="1200" b="0" i="0" u="none" strike="noStrike">
              <a:solidFill>
                <a:schemeClr val="bg1"/>
              </a:solidFill>
              <a:latin typeface="Yu Gothic UI"/>
              <a:ea typeface="Yu Gothic UI"/>
            </a:rPr>
            <a:t>_</a:t>
          </a:r>
          <a:r>
            <a:rPr kumimoji="1" lang="ja-JP" altLang="en-US" sz="1200" b="0" i="0" u="none" strike="noStrike">
              <a:solidFill>
                <a:schemeClr val="bg1"/>
              </a:solidFill>
              <a:latin typeface="Yu Gothic UI"/>
              <a:ea typeface="Yu Gothic UI"/>
            </a:rPr>
            <a:t>別紙明細書」に</a:t>
          </a:r>
          <a:r>
            <a:rPr kumimoji="1" lang="en-US" altLang="ja-JP" sz="1200" b="0" i="0" u="none" strike="noStrike">
              <a:solidFill>
                <a:schemeClr val="bg1"/>
              </a:solidFill>
              <a:latin typeface="Yu Gothic UI"/>
              <a:ea typeface="Yu Gothic UI"/>
            </a:rPr>
            <a:t>10</a:t>
          </a:r>
          <a:r>
            <a:rPr kumimoji="1" lang="ja-JP" altLang="en-US" sz="1200" b="0" i="0" u="none" strike="noStrike">
              <a:solidFill>
                <a:schemeClr val="bg1"/>
              </a:solidFill>
              <a:latin typeface="Yu Gothic UI"/>
              <a:ea typeface="Yu Gothic UI"/>
            </a:rPr>
            <a:t>日間の作業内容と金額を日付毎に入力し、完成となります。</a:t>
          </a:r>
          <a:endParaRPr kumimoji="1" lang="en-US" altLang="ja-JP" sz="1200" b="0" i="0" u="none" strike="noStrike">
            <a:solidFill>
              <a:schemeClr val="bg1"/>
            </a:solidFill>
            <a:latin typeface="Yu Gothic UI"/>
            <a:ea typeface="Yu Gothic UI"/>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0</xdr:row>
      <xdr:rowOff>0</xdr:rowOff>
    </xdr:from>
    <xdr:to>
      <xdr:col>14</xdr:col>
      <xdr:colOff>600075</xdr:colOff>
      <xdr:row>2</xdr:row>
      <xdr:rowOff>57150</xdr:rowOff>
    </xdr:to>
    <xdr:sp macro="" textlink="高建使用欄!B5">
      <xdr:nvSpPr>
        <xdr:cNvPr id="3" name="四角形: 角を丸くする 2">
          <a:extLst>
            <a:ext uri="{FF2B5EF4-FFF2-40B4-BE49-F238E27FC236}">
              <a16:creationId xmlns:a16="http://schemas.microsoft.com/office/drawing/2014/main" id="{6F641575-4710-477C-BA33-A49F4BAE7467}"/>
            </a:ext>
          </a:extLst>
        </xdr:cNvPr>
        <xdr:cNvSpPr/>
      </xdr:nvSpPr>
      <xdr:spPr>
        <a:xfrm>
          <a:off x="6829425" y="0"/>
          <a:ext cx="3028950" cy="51435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fld id="{DD971C27-F39D-4BF0-BDBF-D9B92B6293F7}" type="TxLink">
            <a:rPr kumimoji="1" lang="ja-JP" altLang="en-US" sz="1100" b="1" i="0" u="none" strike="noStrike">
              <a:solidFill>
                <a:schemeClr val="bg1"/>
              </a:solidFill>
              <a:latin typeface="Yu Gothic UI"/>
              <a:ea typeface="Yu Gothic UI"/>
            </a:rPr>
            <a:pPr algn="l"/>
            <a:t>水色に塗られたセルへ入力して下さい。</a:t>
          </a:fld>
          <a:endParaRPr kumimoji="1" lang="ja-JP" altLang="en-US" sz="1400" b="1">
            <a:solidFill>
              <a:schemeClr val="bg1"/>
            </a:solidFill>
          </a:endParaRPr>
        </a:p>
      </xdr:txBody>
    </xdr:sp>
    <xdr:clientData fPrintsWithSheet="0"/>
  </xdr:twoCellAnchor>
  <xdr:twoCellAnchor>
    <xdr:from>
      <xdr:col>9</xdr:col>
      <xdr:colOff>590549</xdr:colOff>
      <xdr:row>2</xdr:row>
      <xdr:rowOff>95251</xdr:rowOff>
    </xdr:from>
    <xdr:to>
      <xdr:col>23</xdr:col>
      <xdr:colOff>390525</xdr:colOff>
      <xdr:row>10</xdr:row>
      <xdr:rowOff>152400</xdr:rowOff>
    </xdr:to>
    <xdr:sp macro="" textlink="">
      <xdr:nvSpPr>
        <xdr:cNvPr id="4" name="四角形: 角を丸くする 3">
          <a:extLst>
            <a:ext uri="{FF2B5EF4-FFF2-40B4-BE49-F238E27FC236}">
              <a16:creationId xmlns:a16="http://schemas.microsoft.com/office/drawing/2014/main" id="{269E3D16-CFD8-4993-AB68-9E866D19C741}"/>
            </a:ext>
          </a:extLst>
        </xdr:cNvPr>
        <xdr:cNvSpPr/>
      </xdr:nvSpPr>
      <xdr:spPr>
        <a:xfrm>
          <a:off x="6800849" y="552451"/>
          <a:ext cx="8334376" cy="1762124"/>
        </a:xfrm>
        <a:prstGeom prst="roundRect">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400" b="1" i="0" u="none" strike="noStrike">
              <a:solidFill>
                <a:schemeClr val="bg1"/>
              </a:solidFill>
              <a:latin typeface="Yu Gothic UI"/>
              <a:ea typeface="Yu Gothic UI"/>
            </a:rPr>
            <a:t>本シートへの入力に関して</a:t>
          </a:r>
          <a:br>
            <a:rPr kumimoji="1" lang="en-US" altLang="ja-JP" sz="1200" b="0" i="0" u="none" strike="noStrike">
              <a:solidFill>
                <a:schemeClr val="bg1"/>
              </a:solidFill>
              <a:latin typeface="Yu Gothic UI"/>
              <a:ea typeface="Yu Gothic UI"/>
            </a:rPr>
          </a:br>
          <a:r>
            <a:rPr kumimoji="1" lang="ja-JP" altLang="ja-JP" sz="1200" b="0" i="0">
              <a:solidFill>
                <a:schemeClr val="lt1"/>
              </a:solidFill>
              <a:effectLst/>
              <a:latin typeface="Yu Gothic UI" panose="020B0500000000000000" pitchFamily="50" charset="-128"/>
              <a:ea typeface="Yu Gothic UI" panose="020B0500000000000000" pitchFamily="50" charset="-128"/>
              <a:cs typeface="+mn-cs"/>
            </a:rPr>
            <a:t>本シート</a:t>
          </a:r>
          <a:r>
            <a:rPr kumimoji="1" lang="en-US" altLang="ja-JP" sz="1200" b="0" i="0">
              <a:solidFill>
                <a:schemeClr val="lt1"/>
              </a:solidFill>
              <a:effectLst/>
              <a:latin typeface="Yu Gothic UI" panose="020B0500000000000000" pitchFamily="50" charset="-128"/>
              <a:ea typeface="Yu Gothic UI" panose="020B0500000000000000" pitchFamily="50" charset="-128"/>
              <a:cs typeface="+mn-cs"/>
            </a:rPr>
            <a:t>(</a:t>
          </a:r>
          <a:r>
            <a:rPr kumimoji="1" lang="ja-JP" altLang="ja-JP" sz="1200" b="0" i="0">
              <a:solidFill>
                <a:schemeClr val="lt1"/>
              </a:solidFill>
              <a:effectLst/>
              <a:latin typeface="Yu Gothic UI" panose="020B0500000000000000" pitchFamily="50" charset="-128"/>
              <a:ea typeface="Yu Gothic UI" panose="020B0500000000000000" pitchFamily="50" charset="-128"/>
              <a:cs typeface="+mn-cs"/>
            </a:rPr>
            <a:t>「一般請求書</a:t>
          </a:r>
          <a:r>
            <a:rPr kumimoji="1" lang="en-US" altLang="ja-JP" sz="1200" b="0" i="0">
              <a:solidFill>
                <a:schemeClr val="lt1"/>
              </a:solidFill>
              <a:effectLst/>
              <a:latin typeface="Yu Gothic UI" panose="020B0500000000000000" pitchFamily="50" charset="-128"/>
              <a:ea typeface="Yu Gothic UI" panose="020B0500000000000000" pitchFamily="50" charset="-128"/>
              <a:cs typeface="+mn-cs"/>
            </a:rPr>
            <a:t>_</a:t>
          </a:r>
          <a:r>
            <a:rPr kumimoji="1" lang="ja-JP" altLang="ja-JP" sz="1200" b="0" i="0">
              <a:solidFill>
                <a:schemeClr val="lt1"/>
              </a:solidFill>
              <a:effectLst/>
              <a:latin typeface="Yu Gothic UI" panose="020B0500000000000000" pitchFamily="50" charset="-128"/>
              <a:ea typeface="Yu Gothic UI" panose="020B0500000000000000" pitchFamily="50" charset="-128"/>
              <a:cs typeface="+mn-cs"/>
            </a:rPr>
            <a:t>別紙明細書」</a:t>
          </a:r>
          <a:r>
            <a:rPr kumimoji="1" lang="en-US" altLang="ja-JP" sz="1200" b="0" i="0">
              <a:solidFill>
                <a:schemeClr val="lt1"/>
              </a:solidFill>
              <a:effectLst/>
              <a:latin typeface="Yu Gothic UI" panose="020B0500000000000000" pitchFamily="50" charset="-128"/>
              <a:ea typeface="Yu Gothic UI" panose="020B0500000000000000" pitchFamily="50" charset="-128"/>
              <a:cs typeface="+mn-cs"/>
            </a:rPr>
            <a:t>)</a:t>
          </a:r>
          <a:r>
            <a:rPr kumimoji="1" lang="ja-JP" altLang="ja-JP" sz="1200" b="0" i="0">
              <a:solidFill>
                <a:schemeClr val="lt1"/>
              </a:solidFill>
              <a:effectLst/>
              <a:latin typeface="Yu Gothic UI" panose="020B0500000000000000" pitchFamily="50" charset="-128"/>
              <a:ea typeface="Yu Gothic UI" panose="020B0500000000000000" pitchFamily="50" charset="-128"/>
              <a:cs typeface="+mn-cs"/>
            </a:rPr>
            <a:t>はシート「一般請求書」の行数が足りない場合</a:t>
          </a:r>
          <a:r>
            <a:rPr kumimoji="1" lang="ja-JP" altLang="en-US" sz="1200" b="0" i="0">
              <a:solidFill>
                <a:schemeClr val="lt1"/>
              </a:solidFill>
              <a:effectLst/>
              <a:latin typeface="Yu Gothic UI" panose="020B0500000000000000" pitchFamily="50" charset="-128"/>
              <a:ea typeface="Yu Gothic UI" panose="020B0500000000000000" pitchFamily="50" charset="-128"/>
              <a:cs typeface="+mn-cs"/>
            </a:rPr>
            <a:t>、または表紙として利用する場合</a:t>
          </a:r>
          <a:r>
            <a:rPr kumimoji="1" lang="ja-JP" altLang="ja-JP" sz="1200" b="0" i="0">
              <a:solidFill>
                <a:schemeClr val="lt1"/>
              </a:solidFill>
              <a:effectLst/>
              <a:latin typeface="Yu Gothic UI" panose="020B0500000000000000" pitchFamily="50" charset="-128"/>
              <a:ea typeface="Yu Gothic UI" panose="020B0500000000000000" pitchFamily="50" charset="-128"/>
              <a:cs typeface="+mn-cs"/>
            </a:rPr>
            <a:t>に使用します。</a:t>
          </a:r>
          <a:br>
            <a:rPr kumimoji="1" lang="en-US" altLang="ja-JP" sz="1200" b="0" i="0">
              <a:solidFill>
                <a:schemeClr val="lt1"/>
              </a:solidFill>
              <a:effectLst/>
              <a:latin typeface="Yu Gothic UI" panose="020B0500000000000000" pitchFamily="50" charset="-128"/>
              <a:ea typeface="Yu Gothic UI" panose="020B0500000000000000" pitchFamily="50" charset="-128"/>
              <a:cs typeface="+mn-cs"/>
            </a:rPr>
          </a:br>
          <a:r>
            <a:rPr kumimoji="1" lang="ja-JP" altLang="en-US" sz="1200" b="0" i="0" u="none" strike="noStrike">
              <a:solidFill>
                <a:schemeClr val="bg1"/>
              </a:solidFill>
              <a:latin typeface="Yu Gothic UI" panose="020B0500000000000000" pitchFamily="50" charset="-128"/>
              <a:ea typeface="Yu Gothic UI" panose="020B0500000000000000" pitchFamily="50" charset="-128"/>
            </a:rPr>
            <a:t>”対象品名”の項目にシート「一般請求書」へ入力済みの見出しとなる品名を選択してください。</a:t>
          </a:r>
          <a:br>
            <a:rPr kumimoji="1" lang="en-US" altLang="ja-JP" sz="1200" b="0" i="0" u="none" strike="noStrike">
              <a:solidFill>
                <a:schemeClr val="bg1"/>
              </a:solidFill>
              <a:latin typeface="Yu Gothic UI" panose="020B0500000000000000" pitchFamily="50" charset="-128"/>
              <a:ea typeface="Yu Gothic UI" panose="020B0500000000000000" pitchFamily="50" charset="-128"/>
            </a:rPr>
          </a:br>
          <a:r>
            <a:rPr kumimoji="1" lang="ja-JP" altLang="en-US" sz="1200" b="0" i="0" u="none" strike="noStrike">
              <a:solidFill>
                <a:schemeClr val="bg1"/>
              </a:solidFill>
              <a:latin typeface="Yu Gothic UI" panose="020B0500000000000000" pitchFamily="50" charset="-128"/>
              <a:ea typeface="Yu Gothic UI" panose="020B0500000000000000" pitchFamily="50" charset="-128"/>
            </a:rPr>
            <a:t>行数が不足した場合、行挿入せずにそのまま”日付”のセル</a:t>
          </a:r>
          <a:r>
            <a:rPr kumimoji="1" lang="en-US" altLang="ja-JP" sz="1100" b="0" i="0" u="none" strike="noStrike">
              <a:solidFill>
                <a:schemeClr val="bg1"/>
              </a:solidFill>
              <a:latin typeface="Yu Gothic UI" panose="020B0500000000000000" pitchFamily="50" charset="-128"/>
              <a:ea typeface="Yu Gothic UI" panose="020B0500000000000000" pitchFamily="50" charset="-128"/>
            </a:rPr>
            <a:t>(C42)</a:t>
          </a:r>
          <a:r>
            <a:rPr kumimoji="1" lang="ja-JP" altLang="en-US" sz="1200" b="0" i="0" u="none" strike="noStrike">
              <a:solidFill>
                <a:schemeClr val="bg1"/>
              </a:solidFill>
              <a:latin typeface="Yu Gothic UI" panose="020B0500000000000000" pitchFamily="50" charset="-128"/>
              <a:ea typeface="Yu Gothic UI" panose="020B0500000000000000" pitchFamily="50" charset="-128"/>
            </a:rPr>
            <a:t>へ入力して頂くことにより、範囲が拡張されます。</a:t>
          </a:r>
          <a:endParaRPr kumimoji="1" lang="en-US" altLang="ja-JP" sz="1200" b="0" i="0" u="none" strike="noStrike">
            <a:solidFill>
              <a:schemeClr val="bg1"/>
            </a:solidFill>
            <a:latin typeface="Yu Gothic UI" panose="020B0500000000000000" pitchFamily="50" charset="-128"/>
            <a:ea typeface="Yu Gothic UI" panose="020B0500000000000000" pitchFamily="50" charset="-128"/>
          </a:endParaRPr>
        </a:p>
        <a:p>
          <a:pPr algn="l"/>
          <a:r>
            <a:rPr kumimoji="1" lang="ja-JP" altLang="en-US" sz="1200" b="0" i="0" u="none" strike="noStrike">
              <a:solidFill>
                <a:schemeClr val="bg1"/>
              </a:solidFill>
              <a:latin typeface="Yu Gothic UI" panose="020B0500000000000000" pitchFamily="50" charset="-128"/>
              <a:ea typeface="Yu Gothic UI" panose="020B0500000000000000" pitchFamily="50" charset="-128"/>
            </a:rPr>
            <a:t>また、不要な行につきましては行削除して頂いて問題ありません。</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6723A3-9C9B-4D94-9C05-261C9341BA96}" name="テーブル1" displayName="テーブル1" ref="L6:P10" totalsRowShown="0" headerRowDxfId="23" dataDxfId="22">
  <autoFilter ref="L6:P10" xr:uid="{B06723A3-9C9B-4D94-9C05-261C9341BA96}">
    <filterColumn colId="0" hiddenButton="1"/>
    <filterColumn colId="1" hiddenButton="1"/>
    <filterColumn colId="2" hiddenButton="1"/>
    <filterColumn colId="3" hiddenButton="1"/>
    <filterColumn colId="4" hiddenButton="1"/>
  </autoFilter>
  <tableColumns count="5">
    <tableColumn id="1" xr3:uid="{E7B3A21A-0CF1-4170-B2BD-5F6A033641DF}" name="rank" dataDxfId="21">
      <calculatedColumnFormula>IF(O7=0,0,RANK(P7,$P$7:$P$10))</calculatedColumnFormula>
    </tableColumn>
    <tableColumn id="2" xr3:uid="{55FD9600-5800-4578-8469-63997D51DBC8}" name="税区分" dataDxfId="20"/>
    <tableColumn id="3" xr3:uid="{2AD02B87-A85A-4705-85A1-52AFDC250CDF}" name="税率" dataDxfId="19"/>
    <tableColumn id="4" xr3:uid="{057C586D-3A60-447A-84F5-A2601F269691}" name="金額" dataDxfId="18" dataCellStyle="桁区切り">
      <calculatedColumnFormula>SUMIF(一般請求書!$M$20:$N$34,高建使用欄!M7,一般請求書!$K$20:$L$34)</calculatedColumnFormula>
    </tableColumn>
    <tableColumn id="5" xr3:uid="{2AEDCB58-82BA-4BCD-BF37-F0B2EBF3C0B8}" name="関数" dataDxfId="17">
      <calculatedColumnFormula>IFERROR(-(テーブル1[[#This Row],[金額]]+MATCH(テーブル1[[#This Row],[税区分]],一般請求書!$M$20:$M$34,0)/1000),"")</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F1C9CB-8A20-481C-87C2-C5445DD36173}" name="テーブル2" displayName="テーブル2" ref="B10:H41" totalsRowShown="0" headerRowDxfId="16" headerRowBorderDxfId="15" tableBorderDxfId="14">
  <autoFilter ref="B10:H41" xr:uid="{3FF1C9CB-8A20-481C-87C2-C5445DD3617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xr3:uid="{9DED2197-281A-4F77-88F3-80E8AA06B4A0}" name="番号" dataDxfId="13">
      <calculatedColumnFormula>ROW(B11)-10</calculatedColumnFormula>
    </tableColumn>
    <tableColumn id="1" xr3:uid="{CA770E5D-2818-402E-A142-D45CCCFFE9AE}" name="日　付" dataDxfId="12"/>
    <tableColumn id="2" xr3:uid="{E653858C-16F7-47C2-AFF0-FC88431FFF88}" name="品　名" dataDxfId="11"/>
    <tableColumn id="3" xr3:uid="{0585C38B-15BF-49BE-ADD0-6A111A3B9CAA}" name="数量" dataDxfId="10"/>
    <tableColumn id="4" xr3:uid="{830587B1-340B-4277-A2C9-3D0DB0651ABF}" name="単位" dataDxfId="9"/>
    <tableColumn id="5" xr3:uid="{9ABB32B7-CA6D-4172-8E06-9022213D4F13}" name="単価" dataDxfId="8" dataCellStyle="桁区切り"/>
    <tableColumn id="6" xr3:uid="{D034B847-0FCE-4B58-B18E-A7023EAB0892}" name="税抜金額" dataDxfId="7" dataCellStyle="桁区切り">
      <calculatedColumnFormula>IF(G11&lt;&gt;"",ROUND(E11*G11,0),"")</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9FDBA-FB94-496C-BBFD-1C4A4CA78A3A}">
  <sheetPr codeName="Sheet1">
    <tabColor rgb="FFC00000"/>
  </sheetPr>
  <dimension ref="B2:J37"/>
  <sheetViews>
    <sheetView tabSelected="1" workbookViewId="0">
      <selection activeCell="F5" sqref="F5"/>
    </sheetView>
  </sheetViews>
  <sheetFormatPr defaultRowHeight="17.25"/>
  <cols>
    <col min="1" max="1" width="15.5703125" style="5" customWidth="1"/>
    <col min="2" max="2" width="3.5703125" style="5" customWidth="1"/>
    <col min="3" max="3" width="4.7109375" style="36" customWidth="1"/>
    <col min="4" max="4" width="17.85546875" style="5" customWidth="1"/>
    <col min="5" max="5" width="2.85546875" style="5" customWidth="1"/>
    <col min="6" max="6" width="41" style="5" customWidth="1"/>
    <col min="7" max="7" width="33.28515625" style="6" customWidth="1"/>
    <col min="8" max="8" width="3.5703125" style="5" customWidth="1"/>
    <col min="9" max="9" width="5.140625" style="5" customWidth="1"/>
    <col min="10" max="16384" width="9.140625" style="5"/>
  </cols>
  <sheetData>
    <row r="2" spans="2:10" ht="39" customHeight="1" thickBot="1">
      <c r="B2" s="3" t="s">
        <v>21</v>
      </c>
      <c r="C2" s="4"/>
    </row>
    <row r="3" spans="2:10" ht="19.5" customHeight="1">
      <c r="B3" s="7"/>
      <c r="C3" s="8"/>
      <c r="D3" s="9"/>
      <c r="E3" s="9"/>
      <c r="F3" s="9"/>
      <c r="G3" s="10"/>
      <c r="H3" s="11"/>
    </row>
    <row r="4" spans="2:10" s="17" customFormat="1" ht="33" customHeight="1">
      <c r="B4" s="12"/>
      <c r="C4" s="13"/>
      <c r="D4" s="13"/>
      <c r="E4" s="14"/>
      <c r="F4" s="13" t="s">
        <v>9</v>
      </c>
      <c r="G4" s="15" t="s">
        <v>50</v>
      </c>
      <c r="H4" s="16"/>
      <c r="J4" s="45"/>
    </row>
    <row r="5" spans="2:10" ht="19.5" customHeight="1">
      <c r="B5" s="18"/>
      <c r="C5" s="19" t="str">
        <f>IF(F5&lt;&gt;"","☑","☐")</f>
        <v>☐</v>
      </c>
      <c r="D5" s="106" t="s">
        <v>0</v>
      </c>
      <c r="E5" s="106"/>
      <c r="F5" s="20"/>
      <c r="G5" s="21" t="s">
        <v>3</v>
      </c>
      <c r="H5" s="22"/>
    </row>
    <row r="6" spans="2:10" ht="19.5" customHeight="1">
      <c r="B6" s="18"/>
      <c r="C6" s="23" t="str">
        <f t="shared" ref="C6:C8" si="0">IF(F6&lt;&gt;"","☑","☐")</f>
        <v>☐</v>
      </c>
      <c r="D6" s="105" t="s">
        <v>1</v>
      </c>
      <c r="E6" s="105"/>
      <c r="F6" s="25"/>
      <c r="G6" s="26" t="s">
        <v>4</v>
      </c>
      <c r="H6" s="22"/>
    </row>
    <row r="7" spans="2:10" ht="19.5" customHeight="1">
      <c r="B7" s="18"/>
      <c r="C7" s="23" t="str">
        <f t="shared" si="0"/>
        <v>☐</v>
      </c>
      <c r="D7" s="105" t="s">
        <v>2</v>
      </c>
      <c r="E7" s="105"/>
      <c r="F7" s="37"/>
      <c r="G7" s="26" t="s">
        <v>8</v>
      </c>
      <c r="H7" s="22"/>
    </row>
    <row r="8" spans="2:10" ht="19.5" customHeight="1">
      <c r="B8" s="18"/>
      <c r="C8" s="23" t="str">
        <f t="shared" si="0"/>
        <v>☐</v>
      </c>
      <c r="D8" s="105" t="s">
        <v>6</v>
      </c>
      <c r="E8" s="105"/>
      <c r="F8" s="25"/>
      <c r="G8" s="26" t="s">
        <v>5</v>
      </c>
      <c r="H8" s="22"/>
    </row>
    <row r="9" spans="2:10" ht="19.5" customHeight="1">
      <c r="B9" s="18"/>
      <c r="C9" s="23" t="str">
        <f t="shared" ref="C9" si="1">IF(F9&lt;&gt;"","☑","☐")</f>
        <v>☐</v>
      </c>
      <c r="D9" s="105" t="s">
        <v>19</v>
      </c>
      <c r="E9" s="105"/>
      <c r="F9" s="27"/>
      <c r="G9" s="26" t="s">
        <v>20</v>
      </c>
      <c r="H9" s="22"/>
    </row>
    <row r="10" spans="2:10" ht="19.5" customHeight="1">
      <c r="B10" s="18"/>
      <c r="C10" s="28"/>
      <c r="D10" s="107"/>
      <c r="E10" s="107"/>
      <c r="F10" s="14"/>
      <c r="G10" s="29"/>
      <c r="H10" s="22"/>
    </row>
    <row r="11" spans="2:10" ht="19.5" customHeight="1">
      <c r="B11" s="18"/>
      <c r="C11" s="19" t="str">
        <f>IF(F11&lt;&gt;"選択してください","☑","☐")</f>
        <v>☐</v>
      </c>
      <c r="D11" s="106" t="s">
        <v>7</v>
      </c>
      <c r="E11" s="106"/>
      <c r="F11" s="20" t="s">
        <v>51</v>
      </c>
      <c r="G11" s="21" t="s">
        <v>10</v>
      </c>
      <c r="H11" s="22"/>
    </row>
    <row r="12" spans="2:10" ht="19.5" customHeight="1">
      <c r="B12" s="18"/>
      <c r="C12" s="23" t="str">
        <f>IF(E12="","",IF(AND(F13="",F12&lt;&gt;""),"☑","☐"))</f>
        <v/>
      </c>
      <c r="D12" s="24" t="s">
        <v>18</v>
      </c>
      <c r="E12" s="30" t="str">
        <f>IF(F11="登録している","T","")</f>
        <v/>
      </c>
      <c r="F12" s="55"/>
      <c r="G12" s="56">
        <v>3110001018151</v>
      </c>
      <c r="H12" s="22"/>
    </row>
    <row r="13" spans="2:10" ht="19.5" customHeight="1">
      <c r="B13" s="18"/>
      <c r="C13" s="28"/>
      <c r="D13" s="14"/>
      <c r="E13" s="14"/>
      <c r="F13" s="58"/>
      <c r="G13" s="29"/>
      <c r="H13" s="22"/>
    </row>
    <row r="14" spans="2:10" ht="19.5" customHeight="1">
      <c r="B14" s="18"/>
      <c r="C14" s="28"/>
      <c r="D14" s="14"/>
      <c r="E14" s="14"/>
      <c r="F14" s="14"/>
      <c r="G14" s="29"/>
      <c r="H14" s="22"/>
    </row>
    <row r="15" spans="2:10" ht="19.5" customHeight="1">
      <c r="B15" s="18"/>
      <c r="C15" s="19" t="str">
        <f t="shared" ref="C15:C19" si="2">IF(F15&lt;&gt;"","☑","☐")</f>
        <v>☐</v>
      </c>
      <c r="D15" s="106" t="s">
        <v>11</v>
      </c>
      <c r="E15" s="106"/>
      <c r="F15" s="20"/>
      <c r="G15" s="21" t="s">
        <v>15</v>
      </c>
      <c r="H15" s="22"/>
    </row>
    <row r="16" spans="2:10" ht="19.5" customHeight="1">
      <c r="B16" s="18"/>
      <c r="C16" s="23" t="str">
        <f t="shared" si="2"/>
        <v>☐</v>
      </c>
      <c r="D16" s="105" t="s">
        <v>12</v>
      </c>
      <c r="E16" s="105"/>
      <c r="F16" s="25"/>
      <c r="G16" s="26" t="s">
        <v>48</v>
      </c>
      <c r="H16" s="22"/>
    </row>
    <row r="17" spans="2:8" ht="19.5" customHeight="1">
      <c r="B17" s="18"/>
      <c r="C17" s="23" t="str">
        <f t="shared" si="2"/>
        <v>☐</v>
      </c>
      <c r="D17" s="105" t="s">
        <v>13</v>
      </c>
      <c r="E17" s="105"/>
      <c r="F17" s="25"/>
      <c r="G17" s="26" t="s">
        <v>16</v>
      </c>
      <c r="H17" s="22"/>
    </row>
    <row r="18" spans="2:8" ht="19.5" customHeight="1">
      <c r="B18" s="18"/>
      <c r="C18" s="23" t="str">
        <f t="shared" si="2"/>
        <v>☐</v>
      </c>
      <c r="D18" s="105" t="s">
        <v>14</v>
      </c>
      <c r="E18" s="105"/>
      <c r="F18" s="27"/>
      <c r="G18" s="26">
        <v>44818</v>
      </c>
      <c r="H18" s="22"/>
    </row>
    <row r="19" spans="2:8" ht="19.5" customHeight="1">
      <c r="B19" s="18"/>
      <c r="C19" s="23" t="str">
        <f t="shared" si="2"/>
        <v>☐</v>
      </c>
      <c r="D19" s="105" t="s">
        <v>22</v>
      </c>
      <c r="E19" s="105"/>
      <c r="F19" s="25"/>
      <c r="G19" s="26" t="s">
        <v>17</v>
      </c>
      <c r="H19" s="22"/>
    </row>
    <row r="20" spans="2:8" ht="19.5" customHeight="1">
      <c r="B20" s="18"/>
      <c r="C20" s="28"/>
      <c r="D20" s="14"/>
      <c r="E20" s="14"/>
      <c r="G20" s="29"/>
      <c r="H20" s="22"/>
    </row>
    <row r="21" spans="2:8" ht="19.5" customHeight="1">
      <c r="B21" s="18"/>
      <c r="C21" s="108" t="str">
        <f>IF(AND(C19="☑",COUNTIF(C4:C20,"☐")&gt;0),"▪ 入力が完了していない項目があります。 ※項目名「"&amp;VLOOKUP("☐",C4:E20,2,FALSE)&amp;"」","")</f>
        <v/>
      </c>
      <c r="D21" s="108"/>
      <c r="E21" s="108"/>
      <c r="F21" s="108"/>
      <c r="G21" s="108"/>
      <c r="H21" s="22"/>
    </row>
    <row r="22" spans="2:8" ht="19.5" customHeight="1">
      <c r="B22" s="18"/>
      <c r="C22" s="108"/>
      <c r="D22" s="108"/>
      <c r="E22" s="108"/>
      <c r="F22" s="108"/>
      <c r="G22" s="108"/>
      <c r="H22" s="22"/>
    </row>
    <row r="23" spans="2:8" ht="19.5" customHeight="1">
      <c r="B23" s="18"/>
      <c r="C23" s="101"/>
      <c r="D23" s="106" t="s">
        <v>55</v>
      </c>
      <c r="E23" s="106"/>
      <c r="F23" s="102" t="s">
        <v>56</v>
      </c>
      <c r="G23" s="101"/>
      <c r="H23" s="22"/>
    </row>
    <row r="24" spans="2:8" ht="19.5" customHeight="1">
      <c r="B24" s="18"/>
      <c r="C24" s="103"/>
      <c r="D24" s="110" t="str">
        <f>IF(F23="その他","請求先を入力してください","")</f>
        <v/>
      </c>
      <c r="E24" s="110"/>
      <c r="F24" s="104"/>
      <c r="G24" s="103"/>
      <c r="H24" s="22"/>
    </row>
    <row r="25" spans="2:8" ht="19.5" customHeight="1" thickBot="1">
      <c r="B25" s="31"/>
      <c r="C25" s="32"/>
      <c r="D25" s="109"/>
      <c r="E25" s="109"/>
      <c r="F25" s="33"/>
      <c r="G25" s="34"/>
      <c r="H25" s="35"/>
    </row>
    <row r="26" spans="2:8" ht="17.25" customHeight="1"/>
    <row r="27" spans="2:8" ht="17.25" customHeight="1"/>
    <row r="28" spans="2:8" ht="17.25" customHeight="1"/>
    <row r="29" spans="2:8" ht="17.25" customHeight="1"/>
    <row r="30" spans="2:8" ht="17.25" customHeight="1"/>
    <row r="31" spans="2:8" ht="17.25" customHeight="1"/>
    <row r="32" spans="2:8" ht="17.25" customHeight="1"/>
    <row r="33" ht="17.25" customHeight="1"/>
    <row r="34" ht="17.25" customHeight="1"/>
    <row r="35" ht="17.25" customHeight="1"/>
    <row r="36" ht="17.25" customHeight="1"/>
    <row r="37" ht="17.25" customHeight="1"/>
  </sheetData>
  <sheetProtection sheet="1" objects="1" scenarios="1" selectLockedCells="1"/>
  <mergeCells count="16">
    <mergeCell ref="C21:G22"/>
    <mergeCell ref="D19:E19"/>
    <mergeCell ref="D25:E25"/>
    <mergeCell ref="D15:E15"/>
    <mergeCell ref="D16:E16"/>
    <mergeCell ref="D17:E17"/>
    <mergeCell ref="D18:E18"/>
    <mergeCell ref="D24:E24"/>
    <mergeCell ref="D23:E23"/>
    <mergeCell ref="D9:E9"/>
    <mergeCell ref="D11:E11"/>
    <mergeCell ref="D5:E5"/>
    <mergeCell ref="D6:E6"/>
    <mergeCell ref="D7:E7"/>
    <mergeCell ref="D8:E8"/>
    <mergeCell ref="D10:E10"/>
  </mergeCells>
  <phoneticPr fontId="1"/>
  <conditionalFormatting sqref="C24:G24">
    <cfRule type="expression" dxfId="6" priority="1">
      <formula>$F$23="その他"</formula>
    </cfRule>
  </conditionalFormatting>
  <conditionalFormatting sqref="D12">
    <cfRule type="expression" dxfId="5" priority="3">
      <formula>$F$11="登録していない"</formula>
    </cfRule>
  </conditionalFormatting>
  <conditionalFormatting sqref="F12">
    <cfRule type="expression" dxfId="4" priority="4">
      <formula>$E$12=""</formula>
    </cfRule>
  </conditionalFormatting>
  <conditionalFormatting sqref="F24">
    <cfRule type="expression" dxfId="3" priority="2">
      <formula>$F$23="その他"</formula>
    </cfRule>
  </conditionalFormatting>
  <dataValidations count="5">
    <dataValidation allowBlank="1" showInputMessage="1" showErrorMessage="1" promptTitle="ハイフン”-”ありで入力" prompt="　" sqref="F9" xr:uid="{B9164219-2107-46D0-AAEE-FECFC26566CB}"/>
    <dataValidation type="list" allowBlank="1" showInputMessage="1" showErrorMessage="1" sqref="F11" xr:uid="{3320F8A6-68F2-479D-95C3-C5991496D6FE}">
      <formula1>"選択してください,登録している,登録していない"</formula1>
    </dataValidation>
    <dataValidation type="list" allowBlank="1" showInputMessage="1" showErrorMessage="1" sqref="F17" xr:uid="{1C7DCA27-70B1-429A-87BE-805E0476D76C}">
      <formula1>"普通,当座"</formula1>
    </dataValidation>
    <dataValidation imeMode="fullKatakana" allowBlank="1" showInputMessage="1" showErrorMessage="1" sqref="F19" xr:uid="{276B2EFD-F301-4150-9501-EDB4C321A58E}"/>
    <dataValidation type="list" allowBlank="1" showInputMessage="1" showErrorMessage="1" promptTitle="請求先を変更する場合はドロップダウンリストより選択してください" prompt="高建宛の請求書の場合はこのままにしてください。_x000a_また、ドロップダウンリストに無い請求先がある場合は「その他」を選択することで任意の宛名を入力することが出来ます。" sqref="F23" xr:uid="{4DCB65A7-B89B-4D9F-B3EF-3457EA1D3834}">
      <formula1>"株式会社 高建,高建・福田石材 共同企業体,その他"</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0E378-43FF-4E74-A277-11B7A237BFEA}">
  <sheetPr codeName="Sheet2"/>
  <dimension ref="B1:P30"/>
  <sheetViews>
    <sheetView zoomScale="115" zoomScaleNormal="115" workbookViewId="0"/>
  </sheetViews>
  <sheetFormatPr defaultRowHeight="14.25"/>
  <cols>
    <col min="1" max="6" width="9.140625" style="83"/>
    <col min="7" max="7" width="3.42578125" style="83" customWidth="1"/>
    <col min="8" max="8" width="13.5703125" style="87" customWidth="1"/>
    <col min="9" max="9" width="24.85546875" style="87" customWidth="1"/>
    <col min="10" max="10" width="14.28515625" style="87" customWidth="1"/>
    <col min="11" max="12" width="5.5703125" style="87" customWidth="1"/>
    <col min="13" max="14" width="9.140625" style="87"/>
    <col min="15" max="15" width="9.140625" style="88"/>
    <col min="16" max="16" width="11" style="87" bestFit="1" customWidth="1"/>
    <col min="17" max="16384" width="9.140625" style="83"/>
  </cols>
  <sheetData>
    <row r="1" spans="2:16" ht="25.5" customHeight="1">
      <c r="B1" s="112" t="s">
        <v>49</v>
      </c>
      <c r="C1" s="112"/>
      <c r="D1" s="112"/>
      <c r="E1" s="112"/>
      <c r="F1" s="112"/>
    </row>
    <row r="2" spans="2:16">
      <c r="B2" s="84" t="s">
        <v>27</v>
      </c>
      <c r="C2" s="84" t="s">
        <v>28</v>
      </c>
      <c r="D2" s="84" t="s">
        <v>28</v>
      </c>
      <c r="E2" s="84" t="s">
        <v>28</v>
      </c>
      <c r="F2" s="84" t="s">
        <v>29</v>
      </c>
    </row>
    <row r="3" spans="2:16" ht="40.5" customHeight="1">
      <c r="B3" s="85"/>
      <c r="C3" s="85"/>
      <c r="D3" s="85"/>
      <c r="E3" s="85"/>
      <c r="F3" s="85"/>
      <c r="H3" s="89">
        <f>一般請求書!D20</f>
        <v>0</v>
      </c>
      <c r="I3" s="89">
        <f t="shared" ref="I3:I17" si="0">IF(OR(H3=0),0,H3)</f>
        <v>0</v>
      </c>
      <c r="J3" s="90" t="str">
        <f>一般請求書!K20</f>
        <v/>
      </c>
      <c r="O3" s="91"/>
    </row>
    <row r="4" spans="2:16">
      <c r="H4" s="89">
        <f>一般請求書!D21</f>
        <v>0</v>
      </c>
      <c r="I4" s="89">
        <f t="shared" si="0"/>
        <v>0</v>
      </c>
      <c r="J4" s="90" t="str">
        <f>一般請求書!K21</f>
        <v/>
      </c>
      <c r="O4" s="91"/>
    </row>
    <row r="5" spans="2:16">
      <c r="B5" s="111" t="str">
        <f>IF(事前入力項目!$C$21="","水色に塗られたセルへ入力して下さい。","シート「事前入力項目」への入力が完了していません。")</f>
        <v>水色に塗られたセルへ入力して下さい。</v>
      </c>
      <c r="C5" s="111"/>
      <c r="D5" s="111"/>
      <c r="E5" s="111"/>
      <c r="F5" s="111"/>
      <c r="H5" s="89">
        <f>一般請求書!D22</f>
        <v>0</v>
      </c>
      <c r="I5" s="89">
        <f t="shared" si="0"/>
        <v>0</v>
      </c>
      <c r="J5" s="90" t="str">
        <f>一般請求書!K22</f>
        <v/>
      </c>
      <c r="O5" s="91"/>
    </row>
    <row r="6" spans="2:16">
      <c r="H6" s="89">
        <f>一般請求書!D23</f>
        <v>0</v>
      </c>
      <c r="I6" s="89">
        <f t="shared" si="0"/>
        <v>0</v>
      </c>
      <c r="J6" s="90" t="str">
        <f>一般請求書!K23</f>
        <v/>
      </c>
      <c r="L6" s="87" t="s">
        <v>43</v>
      </c>
      <c r="M6" s="87" t="s">
        <v>44</v>
      </c>
      <c r="N6" s="87" t="s">
        <v>45</v>
      </c>
      <c r="O6" s="91" t="s">
        <v>46</v>
      </c>
      <c r="P6" s="87" t="s">
        <v>54</v>
      </c>
    </row>
    <row r="7" spans="2:16">
      <c r="C7" s="86"/>
      <c r="D7" s="86"/>
      <c r="E7" s="86"/>
      <c r="G7" s="86"/>
      <c r="H7" s="89">
        <f>一般請求書!D24</f>
        <v>0</v>
      </c>
      <c r="I7" s="89">
        <f t="shared" si="0"/>
        <v>0</v>
      </c>
      <c r="J7" s="90" t="str">
        <f>一般請求書!K24</f>
        <v/>
      </c>
      <c r="L7" s="87">
        <f t="shared" ref="L7:L10" si="1">IF(O7=0,0,RANK(P7,$P$7:$P$10))</f>
        <v>0</v>
      </c>
      <c r="M7" s="93" t="s">
        <v>52</v>
      </c>
      <c r="N7" s="82">
        <v>0.1</v>
      </c>
      <c r="O7" s="91">
        <f>SUMIF(一般請求書!$M$20:$N$34,"",一般請求書!$K$20:$L$34)</f>
        <v>0</v>
      </c>
      <c r="P7" s="87" t="str">
        <f>IF(テーブル1[[#This Row],[金額]]&gt;0,SUM(テーブル1[[#This Row],[金額]],P8:P10),"")</f>
        <v/>
      </c>
    </row>
    <row r="8" spans="2:16">
      <c r="C8" s="86"/>
      <c r="D8" s="86"/>
      <c r="E8" s="86"/>
      <c r="G8" s="86"/>
      <c r="H8" s="89">
        <f>一般請求書!D25</f>
        <v>0</v>
      </c>
      <c r="I8" s="89">
        <f t="shared" si="0"/>
        <v>0</v>
      </c>
      <c r="J8" s="90" t="str">
        <f>一般請求書!K25</f>
        <v/>
      </c>
      <c r="L8" s="87">
        <f t="shared" si="1"/>
        <v>0</v>
      </c>
      <c r="M8" s="87" t="s">
        <v>42</v>
      </c>
      <c r="N8" s="82">
        <v>0.08</v>
      </c>
      <c r="O8" s="91">
        <f>SUMIF(一般請求書!$M$20:$N$34,高建使用欄!M8,一般請求書!$K$20:$L$34)</f>
        <v>0</v>
      </c>
      <c r="P8" s="94" t="str">
        <f>IFERROR((テーブル1[[#This Row],[金額]]+MATCH(テーブル1[[#This Row],[税区分]],一般請求書!$M$20:$M$34,0)/1000),"")</f>
        <v/>
      </c>
    </row>
    <row r="9" spans="2:16">
      <c r="C9" s="86"/>
      <c r="D9" s="86"/>
      <c r="E9" s="86"/>
      <c r="G9" s="86"/>
      <c r="H9" s="89">
        <f>一般請求書!D26</f>
        <v>0</v>
      </c>
      <c r="I9" s="89">
        <f t="shared" si="0"/>
        <v>0</v>
      </c>
      <c r="J9" s="90" t="str">
        <f>一般請求書!K26</f>
        <v/>
      </c>
      <c r="L9" s="87">
        <f t="shared" si="1"/>
        <v>0</v>
      </c>
      <c r="M9" s="87" t="s">
        <v>41</v>
      </c>
      <c r="N9" s="87">
        <v>0</v>
      </c>
      <c r="O9" s="91">
        <f>SUMIF(一般請求書!$M$20:$N$34,高建使用欄!M9,一般請求書!$K$20:$L$34)</f>
        <v>0</v>
      </c>
      <c r="P9" s="87" t="str">
        <f>IFERROR((テーブル1[[#This Row],[金額]]+MATCH(テーブル1[[#This Row],[税区分]],一般請求書!$M$20:$M$34,0)/1000),"")</f>
        <v/>
      </c>
    </row>
    <row r="10" spans="2:16">
      <c r="C10" s="86"/>
      <c r="D10" s="86"/>
      <c r="E10" s="86"/>
      <c r="G10" s="86"/>
      <c r="H10" s="89">
        <f>一般請求書!D27</f>
        <v>0</v>
      </c>
      <c r="I10" s="89">
        <f t="shared" si="0"/>
        <v>0</v>
      </c>
      <c r="J10" s="90" t="str">
        <f>一般請求書!K27</f>
        <v/>
      </c>
      <c r="L10" s="87">
        <f t="shared" si="1"/>
        <v>0</v>
      </c>
      <c r="M10" s="87" t="s">
        <v>53</v>
      </c>
      <c r="N10" s="87">
        <v>0</v>
      </c>
      <c r="O10" s="91">
        <f>SUMIF(一般請求書!$M$20:$N$34,高建使用欄!M10,一般請求書!$K$20:$L$34)</f>
        <v>0</v>
      </c>
      <c r="P10" s="87" t="str">
        <f>IFERROR((テーブル1[[#This Row],[金額]]+MATCH(テーブル1[[#This Row],[税区分]],一般請求書!$M$20:$M$34,0)/1000),"")</f>
        <v/>
      </c>
    </row>
    <row r="11" spans="2:16">
      <c r="C11" s="86"/>
      <c r="D11" s="86"/>
      <c r="E11" s="86"/>
      <c r="G11" s="86"/>
      <c r="H11" s="89">
        <f>一般請求書!D28</f>
        <v>0</v>
      </c>
      <c r="I11" s="89">
        <f t="shared" si="0"/>
        <v>0</v>
      </c>
      <c r="J11" s="90" t="str">
        <f>一般請求書!K28</f>
        <v/>
      </c>
      <c r="O11" s="91"/>
    </row>
    <row r="12" spans="2:16">
      <c r="C12" s="86"/>
      <c r="D12" s="86"/>
      <c r="E12" s="86"/>
      <c r="G12" s="86"/>
      <c r="H12" s="89">
        <f>一般請求書!D29</f>
        <v>0</v>
      </c>
      <c r="I12" s="89">
        <f t="shared" si="0"/>
        <v>0</v>
      </c>
      <c r="J12" s="90" t="str">
        <f>一般請求書!K29</f>
        <v/>
      </c>
      <c r="O12" s="91"/>
    </row>
    <row r="13" spans="2:16">
      <c r="C13" s="86"/>
      <c r="D13" s="86"/>
      <c r="E13" s="86"/>
      <c r="G13" s="86"/>
      <c r="H13" s="89">
        <f>一般請求書!D30</f>
        <v>0</v>
      </c>
      <c r="I13" s="89">
        <f t="shared" si="0"/>
        <v>0</v>
      </c>
      <c r="J13" s="90" t="str">
        <f>一般請求書!K30</f>
        <v/>
      </c>
      <c r="O13" s="91"/>
    </row>
    <row r="14" spans="2:16">
      <c r="C14" s="86"/>
      <c r="D14" s="86"/>
      <c r="E14" s="86"/>
      <c r="G14" s="86"/>
      <c r="H14" s="89">
        <f>一般請求書!D31</f>
        <v>0</v>
      </c>
      <c r="I14" s="89">
        <f t="shared" si="0"/>
        <v>0</v>
      </c>
      <c r="J14" s="90" t="str">
        <f>一般請求書!K31</f>
        <v/>
      </c>
      <c r="O14" s="91"/>
    </row>
    <row r="15" spans="2:16">
      <c r="C15" s="86"/>
      <c r="D15" s="86"/>
      <c r="E15" s="86"/>
      <c r="G15" s="86"/>
      <c r="H15" s="89">
        <f>一般請求書!D32</f>
        <v>0</v>
      </c>
      <c r="I15" s="89">
        <f t="shared" si="0"/>
        <v>0</v>
      </c>
      <c r="J15" s="90" t="str">
        <f>一般請求書!K32</f>
        <v/>
      </c>
      <c r="O15" s="91"/>
    </row>
    <row r="16" spans="2:16">
      <c r="C16" s="86"/>
      <c r="D16" s="86"/>
      <c r="E16" s="86"/>
      <c r="G16" s="86"/>
      <c r="H16" s="89">
        <f>一般請求書!D33</f>
        <v>0</v>
      </c>
      <c r="I16" s="89">
        <f t="shared" si="0"/>
        <v>0</v>
      </c>
      <c r="J16" s="90" t="str">
        <f>一般請求書!K33</f>
        <v/>
      </c>
      <c r="O16" s="91"/>
    </row>
    <row r="17" spans="2:15">
      <c r="C17" s="86"/>
      <c r="D17" s="86"/>
      <c r="E17" s="86"/>
      <c r="G17" s="86"/>
      <c r="H17" s="89">
        <f>一般請求書!D34</f>
        <v>0</v>
      </c>
      <c r="I17" s="89">
        <f t="shared" si="0"/>
        <v>0</v>
      </c>
      <c r="J17" s="90" t="str">
        <f>一般請求書!K34</f>
        <v/>
      </c>
      <c r="O17" s="91"/>
    </row>
    <row r="18" spans="2:15">
      <c r="C18" s="86"/>
      <c r="D18" s="86"/>
      <c r="E18" s="86"/>
      <c r="G18" s="86"/>
      <c r="H18" s="92"/>
      <c r="I18" s="92"/>
    </row>
    <row r="19" spans="2:15">
      <c r="C19" s="86"/>
      <c r="D19" s="86"/>
      <c r="E19" s="86"/>
      <c r="G19" s="86"/>
      <c r="H19" s="92"/>
    </row>
    <row r="20" spans="2:15">
      <c r="C20" s="86"/>
      <c r="D20" s="86"/>
      <c r="E20" s="86"/>
      <c r="G20" s="86"/>
      <c r="H20" s="92"/>
    </row>
    <row r="21" spans="2:15">
      <c r="C21" s="86"/>
      <c r="D21" s="86"/>
      <c r="E21" s="86"/>
      <c r="G21" s="86"/>
      <c r="H21" s="92"/>
    </row>
    <row r="22" spans="2:15">
      <c r="B22" s="86"/>
      <c r="C22" s="86"/>
      <c r="D22" s="86"/>
      <c r="E22" s="86"/>
      <c r="G22" s="86"/>
      <c r="H22" s="92"/>
    </row>
    <row r="23" spans="2:15">
      <c r="B23" s="86"/>
      <c r="C23" s="86"/>
      <c r="D23" s="86"/>
      <c r="E23" s="86"/>
      <c r="F23" s="86"/>
      <c r="G23" s="86"/>
      <c r="H23" s="92"/>
    </row>
    <row r="24" spans="2:15">
      <c r="B24" s="86"/>
      <c r="C24" s="86"/>
      <c r="D24" s="86"/>
      <c r="E24" s="86"/>
      <c r="F24" s="86"/>
      <c r="G24" s="86"/>
      <c r="H24" s="92"/>
    </row>
    <row r="25" spans="2:15">
      <c r="B25" s="86"/>
      <c r="C25" s="86"/>
      <c r="D25" s="86"/>
      <c r="E25" s="86"/>
      <c r="F25" s="86"/>
      <c r="G25" s="86"/>
      <c r="H25" s="92"/>
    </row>
    <row r="26" spans="2:15">
      <c r="B26" s="86"/>
      <c r="C26" s="86"/>
      <c r="D26" s="86"/>
      <c r="E26" s="86"/>
      <c r="F26" s="86"/>
      <c r="G26" s="86"/>
      <c r="H26" s="92"/>
    </row>
    <row r="27" spans="2:15">
      <c r="B27" s="86"/>
      <c r="C27" s="86"/>
      <c r="D27" s="86"/>
      <c r="E27" s="86"/>
      <c r="F27" s="86"/>
      <c r="G27" s="86"/>
      <c r="H27" s="92"/>
    </row>
    <row r="28" spans="2:15">
      <c r="B28" s="86"/>
      <c r="C28" s="86"/>
      <c r="D28" s="86"/>
      <c r="E28" s="86"/>
      <c r="F28" s="86"/>
      <c r="G28" s="86"/>
      <c r="H28" s="92"/>
    </row>
    <row r="29" spans="2:15">
      <c r="B29" s="86"/>
      <c r="C29" s="86"/>
      <c r="D29" s="86"/>
      <c r="E29" s="86"/>
      <c r="F29" s="86"/>
      <c r="G29" s="86"/>
      <c r="H29" s="92"/>
    </row>
    <row r="30" spans="2:15">
      <c r="B30" s="86"/>
      <c r="C30" s="86"/>
      <c r="D30" s="86"/>
      <c r="E30" s="86"/>
      <c r="F30" s="86"/>
      <c r="G30" s="86"/>
      <c r="H30" s="92"/>
    </row>
  </sheetData>
  <sheetProtection algorithmName="SHA-512" hashValue="uePZuHczDTZRdgWt6qkpfknw6y52HHk1keZDqtfuNweI8U5Z5ZDzdUgBkgUr+fn88vjmYONecAAmYD60fU9tng==" saltValue="lf8kKbjBc2ookFC/FLy1mg==" spinCount="100000" sheet="1" objects="1" scenarios="1" selectLockedCells="1" selectUnlockedCells="1"/>
  <mergeCells count="2">
    <mergeCell ref="B5:F5"/>
    <mergeCell ref="B1:F1"/>
  </mergeCells>
  <phoneticPr fontId="1"/>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9CE3C-41DD-43FD-AE4B-713C021BBEFF}">
  <sheetPr codeName="Sheet4"/>
  <dimension ref="A1:O48"/>
  <sheetViews>
    <sheetView zoomScaleNormal="100" workbookViewId="0">
      <selection sqref="A1:O1"/>
    </sheetView>
  </sheetViews>
  <sheetFormatPr defaultColWidth="9.140625" defaultRowHeight="14.25"/>
  <cols>
    <col min="1" max="1" width="5.5703125" customWidth="1"/>
    <col min="2" max="2" width="3.5703125" customWidth="1"/>
    <col min="3" max="3" width="6.140625" customWidth="1"/>
    <col min="4" max="4" width="7.5703125" customWidth="1"/>
    <col min="5" max="5" width="4" customWidth="1"/>
    <col min="6" max="6" width="9.42578125" customWidth="1"/>
    <col min="7" max="7" width="6.85546875" customWidth="1"/>
    <col min="8" max="8" width="6" customWidth="1"/>
    <col min="9" max="9" width="4" customWidth="1"/>
    <col min="10" max="10" width="6.85546875" customWidth="1"/>
    <col min="11" max="11" width="7.7109375" customWidth="1"/>
    <col min="12" max="12" width="9.5703125" customWidth="1"/>
    <col min="13" max="13" width="5.5703125" customWidth="1"/>
    <col min="14" max="14" width="3.28515625" customWidth="1"/>
    <col min="15" max="15" width="5.5703125" customWidth="1"/>
  </cols>
  <sheetData>
    <row r="1" spans="1:15" ht="19.5" customHeight="1">
      <c r="A1" s="154">
        <v>45261</v>
      </c>
      <c r="B1" s="154"/>
      <c r="C1" s="154"/>
      <c r="D1" s="154"/>
      <c r="E1" s="154"/>
      <c r="F1" s="154"/>
      <c r="G1" s="154"/>
      <c r="H1" s="154"/>
      <c r="I1" s="154"/>
      <c r="J1" s="154"/>
      <c r="K1" s="154"/>
      <c r="L1" s="154"/>
      <c r="M1" s="154"/>
      <c r="N1" s="154"/>
      <c r="O1" s="154"/>
    </row>
    <row r="2" spans="1:15" ht="16.5" customHeight="1">
      <c r="A2" s="1"/>
      <c r="B2" s="1"/>
      <c r="C2" s="1"/>
      <c r="D2" s="1"/>
      <c r="E2" s="1"/>
      <c r="F2" s="1"/>
      <c r="G2" s="1"/>
      <c r="H2" s="1"/>
      <c r="I2" s="1"/>
      <c r="J2" s="1"/>
      <c r="K2" s="1"/>
      <c r="L2" s="1"/>
      <c r="M2" s="1"/>
      <c r="N2" s="1"/>
      <c r="O2" s="1"/>
    </row>
    <row r="3" spans="1:15" ht="16.5" customHeight="1">
      <c r="A3" s="1"/>
      <c r="B3" s="155" t="s">
        <v>24</v>
      </c>
      <c r="C3" s="155"/>
      <c r="D3" s="155"/>
      <c r="E3" s="155"/>
      <c r="F3" s="155"/>
      <c r="G3" s="155"/>
      <c r="H3" s="155"/>
      <c r="I3" s="155"/>
      <c r="J3" s="155"/>
      <c r="K3" s="155"/>
      <c r="L3" s="155"/>
      <c r="M3" s="155"/>
      <c r="N3" s="155"/>
      <c r="O3" s="46"/>
    </row>
    <row r="4" spans="1:15" ht="16.5" customHeight="1">
      <c r="A4" s="46"/>
      <c r="B4" s="155"/>
      <c r="C4" s="155"/>
      <c r="D4" s="155"/>
      <c r="E4" s="155"/>
      <c r="F4" s="155"/>
      <c r="G4" s="155"/>
      <c r="H4" s="155"/>
      <c r="I4" s="155"/>
      <c r="J4" s="155"/>
      <c r="K4" s="155"/>
      <c r="L4" s="155"/>
      <c r="M4" s="155"/>
      <c r="N4" s="155"/>
      <c r="O4" s="46"/>
    </row>
    <row r="5" spans="1:15" ht="16.5" customHeight="1">
      <c r="A5" s="1"/>
      <c r="B5" s="151" t="str">
        <f>IF(事前入力項目!F23="その他",事前入力項目!$F$24,事前入力項目!$F$23)&amp;"　御中"</f>
        <v>株式会社 高建　御中</v>
      </c>
      <c r="C5" s="151"/>
      <c r="D5" s="151"/>
      <c r="E5" s="151"/>
      <c r="F5" s="151"/>
      <c r="G5" s="151"/>
      <c r="H5" s="151"/>
      <c r="I5" s="38"/>
      <c r="J5" s="38"/>
      <c r="K5" s="38"/>
      <c r="L5" s="38"/>
      <c r="M5" s="38"/>
      <c r="N5" s="38"/>
      <c r="O5" s="1"/>
    </row>
    <row r="6" spans="1:15" ht="16.5" customHeight="1">
      <c r="A6" s="1"/>
      <c r="B6" s="151"/>
      <c r="C6" s="151"/>
      <c r="D6" s="151"/>
      <c r="E6" s="151"/>
      <c r="F6" s="151"/>
      <c r="G6" s="151"/>
      <c r="H6" s="151"/>
      <c r="I6" s="38"/>
      <c r="J6" s="38"/>
      <c r="K6" s="38"/>
      <c r="L6" s="38"/>
      <c r="M6" s="38"/>
      <c r="N6" s="38"/>
      <c r="O6" s="1"/>
    </row>
    <row r="7" spans="1:15" ht="16.5" customHeight="1">
      <c r="A7" s="1"/>
      <c r="B7" s="151"/>
      <c r="C7" s="151"/>
      <c r="D7" s="151"/>
      <c r="E7" s="151"/>
      <c r="F7" s="151"/>
      <c r="G7" s="151"/>
      <c r="H7" s="151"/>
      <c r="I7" s="1"/>
      <c r="J7" s="1"/>
      <c r="K7" s="1"/>
      <c r="L7" s="1"/>
      <c r="M7" s="1"/>
      <c r="N7" s="1"/>
      <c r="O7" s="1"/>
    </row>
    <row r="8" spans="1:15" ht="16.5" customHeight="1">
      <c r="A8" s="1"/>
      <c r="B8" s="151"/>
      <c r="C8" s="151"/>
      <c r="D8" s="151"/>
      <c r="E8" s="151"/>
      <c r="F8" s="151"/>
      <c r="G8" s="151"/>
      <c r="H8" s="151"/>
      <c r="I8" s="1"/>
      <c r="J8" s="156" t="str">
        <f>TEXT(SUBSTITUTE(事前入力項目!F7,"-",""),"〒000-0000")</f>
        <v/>
      </c>
      <c r="K8" s="156"/>
      <c r="L8" s="156"/>
      <c r="M8" s="156"/>
      <c r="N8" s="1"/>
      <c r="O8" s="1"/>
    </row>
    <row r="9" spans="1:15" ht="19.5" customHeight="1">
      <c r="A9" s="1"/>
      <c r="B9" s="151"/>
      <c r="C9" s="151"/>
      <c r="D9" s="151"/>
      <c r="E9" s="151"/>
      <c r="F9" s="151"/>
      <c r="G9" s="151"/>
      <c r="H9" s="151"/>
      <c r="I9" s="1"/>
      <c r="J9" s="157">
        <f>事前入力項目!F8</f>
        <v>0</v>
      </c>
      <c r="K9" s="157"/>
      <c r="L9" s="157"/>
      <c r="M9" s="157"/>
      <c r="N9" s="157"/>
      <c r="O9" s="157"/>
    </row>
    <row r="10" spans="1:15" ht="19.5" customHeight="1">
      <c r="A10" s="1"/>
      <c r="B10" s="158" t="s">
        <v>25</v>
      </c>
      <c r="C10" s="158"/>
      <c r="D10" s="158"/>
      <c r="E10" s="41"/>
      <c r="F10" s="160">
        <f>SUM(F12:H15)</f>
        <v>0</v>
      </c>
      <c r="G10" s="160"/>
      <c r="H10" s="160"/>
      <c r="I10" s="1"/>
      <c r="J10" s="177">
        <f>事前入力項目!F5</f>
        <v>0</v>
      </c>
      <c r="K10" s="177"/>
      <c r="L10" s="177"/>
      <c r="M10" s="177"/>
      <c r="N10" s="177"/>
      <c r="O10" s="177"/>
    </row>
    <row r="11" spans="1:15" ht="19.5" customHeight="1" thickBot="1">
      <c r="A11" s="1"/>
      <c r="B11" s="159"/>
      <c r="C11" s="159"/>
      <c r="D11" s="159"/>
      <c r="E11" s="50"/>
      <c r="F11" s="161"/>
      <c r="G11" s="161"/>
      <c r="H11" s="161"/>
      <c r="I11" s="1"/>
      <c r="J11" s="178">
        <f>事前入力項目!F6</f>
        <v>0</v>
      </c>
      <c r="K11" s="178"/>
      <c r="L11" s="178"/>
      <c r="M11" s="178"/>
      <c r="N11" s="179" t="s">
        <v>23</v>
      </c>
      <c r="O11" s="180"/>
    </row>
    <row r="12" spans="1:15" ht="18.75" customHeight="1">
      <c r="A12" s="1"/>
      <c r="B12" s="164" t="str">
        <f>IFERROR("消費税　（"&amp;VLOOKUP(1,テーブル1[],2,FALSE)&amp;"）","")</f>
        <v/>
      </c>
      <c r="C12" s="164"/>
      <c r="D12" s="164"/>
      <c r="E12" s="164"/>
      <c r="F12" s="163">
        <f>ROUNDDOWN(F13*IFERROR(VLOOKUP(1,テーブル1[],3,FALSE),0),0)</f>
        <v>0</v>
      </c>
      <c r="G12" s="163"/>
      <c r="H12" s="163"/>
      <c r="I12" s="1"/>
      <c r="J12" s="162" t="str">
        <f>"電話番号："&amp;事前入力項目!F9</f>
        <v>電話番号：</v>
      </c>
      <c r="K12" s="162"/>
      <c r="L12" s="162"/>
      <c r="M12" s="162"/>
      <c r="N12" s="44"/>
      <c r="O12" s="1"/>
    </row>
    <row r="13" spans="1:15" ht="18.75" customHeight="1">
      <c r="A13" s="1"/>
      <c r="B13" s="169" t="str">
        <f>IFERROR("税抜金額（"&amp;VLOOKUP(1,テーブル1[],2,FALSE)&amp;"）","")</f>
        <v/>
      </c>
      <c r="C13" s="169"/>
      <c r="D13" s="169"/>
      <c r="E13" s="169"/>
      <c r="F13" s="168">
        <f>IFERROR(VLOOKUP(1,テーブル1[],4,FALSE),0)</f>
        <v>0</v>
      </c>
      <c r="G13" s="168"/>
      <c r="H13" s="168"/>
      <c r="I13" s="1"/>
      <c r="J13" s="167" t="str">
        <f>IF(事前入力項目!F12="","","登録番号：T"&amp;TEXT(事前入力項目!F12,"0 0000 0000 0000"))</f>
        <v/>
      </c>
      <c r="K13" s="167"/>
      <c r="L13" s="167"/>
      <c r="M13" s="167"/>
      <c r="N13" s="167"/>
      <c r="O13" s="1"/>
    </row>
    <row r="14" spans="1:15" ht="18.75" customHeight="1">
      <c r="A14" s="1"/>
      <c r="B14" s="137" t="str">
        <f>IF(F15&lt;&gt;0,"消費税　（"&amp;VLOOKUP(2,テーブル1[],2,FALSE)&amp;"）","")</f>
        <v/>
      </c>
      <c r="C14" s="137"/>
      <c r="D14" s="137"/>
      <c r="E14" s="137"/>
      <c r="F14" s="124" t="str">
        <f>IFERROR(ROUNDDOWN(F15*VLOOKUP(2,テーブル1[],3,FALSE),0),"")</f>
        <v/>
      </c>
      <c r="G14" s="124"/>
      <c r="H14" s="124"/>
      <c r="I14" s="1"/>
      <c r="J14" s="165" t="str">
        <f>事前入力項目!F15&amp;" "&amp;事前入力項目!F16&amp;" 【"&amp;事前入力項目!F17&amp;" "&amp;事前入力項目!F18&amp;"】"</f>
        <v xml:space="preserve">  【 】</v>
      </c>
      <c r="K14" s="165"/>
      <c r="L14" s="165"/>
      <c r="M14" s="165"/>
      <c r="N14" s="165"/>
      <c r="O14" s="165"/>
    </row>
    <row r="15" spans="1:15" ht="18.75" customHeight="1">
      <c r="A15" s="1"/>
      <c r="B15" s="137" t="str">
        <f>IF(F15&lt;&gt;0,"税抜金額（"&amp;VLOOKUP(2,テーブル1[],2,FALSE)&amp;"）","")</f>
        <v/>
      </c>
      <c r="C15" s="137"/>
      <c r="D15" s="137"/>
      <c r="E15" s="137"/>
      <c r="F15" s="124">
        <f>IFERROR(VLOOKUP(2,テーブル1[],4,FALSE),0)</f>
        <v>0</v>
      </c>
      <c r="G15" s="124"/>
      <c r="H15" s="124"/>
      <c r="I15" s="1"/>
      <c r="J15" s="166" t="str">
        <f>"口座名義："&amp;事前入力項目!F19</f>
        <v>口座名義：</v>
      </c>
      <c r="K15" s="166"/>
      <c r="L15" s="166"/>
      <c r="M15" s="166"/>
      <c r="N15" s="166"/>
      <c r="O15" s="166"/>
    </row>
    <row r="16" spans="1:15" ht="18.75" customHeight="1">
      <c r="A16" s="1"/>
      <c r="B16" s="42"/>
      <c r="C16" s="42"/>
      <c r="D16" s="42"/>
      <c r="E16" s="42"/>
      <c r="F16" s="43"/>
      <c r="G16" s="43"/>
      <c r="H16" s="43"/>
      <c r="I16" s="1"/>
      <c r="J16" s="40"/>
      <c r="K16" s="40"/>
      <c r="L16" s="40"/>
      <c r="M16" s="40"/>
      <c r="N16" s="39"/>
      <c r="O16" s="1"/>
    </row>
    <row r="17" spans="1:15" ht="16.5" customHeight="1">
      <c r="A17" s="1"/>
      <c r="B17" s="1"/>
      <c r="C17" s="1"/>
      <c r="D17" s="1"/>
      <c r="E17" s="1"/>
      <c r="F17" s="1"/>
      <c r="G17" s="1"/>
      <c r="H17" s="1"/>
      <c r="I17" s="1"/>
      <c r="J17" s="1"/>
      <c r="K17" s="1"/>
      <c r="L17" s="1"/>
      <c r="M17" s="1"/>
      <c r="N17" s="1"/>
      <c r="O17" s="1"/>
    </row>
    <row r="18" spans="1:15" ht="16.5" customHeight="1" thickBot="1">
      <c r="A18" s="1"/>
      <c r="B18" s="47" t="s">
        <v>30</v>
      </c>
      <c r="C18" s="2"/>
      <c r="D18" s="2"/>
      <c r="E18" s="138" t="str">
        <f>IF(SUM(高建使用欄!L7:L10)&gt;=6,"「税区分」が3種類以上選択されています。2種類になるよう修正してください。","")</f>
        <v/>
      </c>
      <c r="F18" s="138"/>
      <c r="G18" s="138"/>
      <c r="H18" s="138"/>
      <c r="I18" s="138"/>
      <c r="J18" s="138"/>
      <c r="K18" s="138"/>
      <c r="L18" s="138"/>
      <c r="M18" s="138"/>
      <c r="N18" s="138"/>
      <c r="O18" s="1"/>
    </row>
    <row r="19" spans="1:15" s="48" customFormat="1" ht="16.5" customHeight="1">
      <c r="B19" s="140" t="s">
        <v>31</v>
      </c>
      <c r="C19" s="141"/>
      <c r="D19" s="141" t="s">
        <v>33</v>
      </c>
      <c r="E19" s="141"/>
      <c r="F19" s="141"/>
      <c r="G19" s="49" t="s">
        <v>32</v>
      </c>
      <c r="H19" s="49" t="s">
        <v>34</v>
      </c>
      <c r="I19" s="141" t="s">
        <v>35</v>
      </c>
      <c r="J19" s="141"/>
      <c r="K19" s="125" t="s">
        <v>36</v>
      </c>
      <c r="L19" s="129"/>
      <c r="M19" s="125" t="s">
        <v>40</v>
      </c>
      <c r="N19" s="126"/>
      <c r="O19" s="57"/>
    </row>
    <row r="20" spans="1:15" ht="16.5" customHeight="1">
      <c r="A20" s="1"/>
      <c r="B20" s="142"/>
      <c r="C20" s="143"/>
      <c r="D20" s="144"/>
      <c r="E20" s="144"/>
      <c r="F20" s="144"/>
      <c r="G20" s="53"/>
      <c r="H20" s="51"/>
      <c r="I20" s="145"/>
      <c r="J20" s="145"/>
      <c r="K20" s="130" t="str">
        <f t="shared" ref="K20:K34" si="0">IF(I20&lt;&gt;"",ROUND(G20*I20,0),"")</f>
        <v/>
      </c>
      <c r="L20" s="131"/>
      <c r="M20" s="127"/>
      <c r="N20" s="128"/>
      <c r="O20" s="1"/>
    </row>
    <row r="21" spans="1:15" ht="16.5" customHeight="1">
      <c r="A21" s="1"/>
      <c r="B21" s="135"/>
      <c r="C21" s="136"/>
      <c r="D21" s="119"/>
      <c r="E21" s="119"/>
      <c r="F21" s="119"/>
      <c r="G21" s="54"/>
      <c r="H21" s="52"/>
      <c r="I21" s="132"/>
      <c r="J21" s="132"/>
      <c r="K21" s="117" t="str">
        <f t="shared" si="0"/>
        <v/>
      </c>
      <c r="L21" s="118"/>
      <c r="M21" s="120"/>
      <c r="N21" s="121"/>
      <c r="O21" s="1"/>
    </row>
    <row r="22" spans="1:15" ht="16.5" customHeight="1">
      <c r="A22" s="1"/>
      <c r="B22" s="135"/>
      <c r="C22" s="136"/>
      <c r="D22" s="119"/>
      <c r="E22" s="119"/>
      <c r="F22" s="119"/>
      <c r="G22" s="54"/>
      <c r="H22" s="52"/>
      <c r="I22" s="132"/>
      <c r="J22" s="132"/>
      <c r="K22" s="117" t="str">
        <f t="shared" si="0"/>
        <v/>
      </c>
      <c r="L22" s="118"/>
      <c r="M22" s="120"/>
      <c r="N22" s="121"/>
      <c r="O22" s="1"/>
    </row>
    <row r="23" spans="1:15" ht="16.5" customHeight="1">
      <c r="A23" s="1"/>
      <c r="B23" s="135"/>
      <c r="C23" s="136"/>
      <c r="D23" s="119"/>
      <c r="E23" s="119"/>
      <c r="F23" s="119"/>
      <c r="G23" s="54"/>
      <c r="H23" s="52"/>
      <c r="I23" s="132"/>
      <c r="J23" s="132"/>
      <c r="K23" s="117" t="str">
        <f t="shared" si="0"/>
        <v/>
      </c>
      <c r="L23" s="118"/>
      <c r="M23" s="120"/>
      <c r="N23" s="121"/>
      <c r="O23" s="1"/>
    </row>
    <row r="24" spans="1:15" ht="16.5" customHeight="1">
      <c r="A24" s="1"/>
      <c r="B24" s="135"/>
      <c r="C24" s="136"/>
      <c r="D24" s="119"/>
      <c r="E24" s="119"/>
      <c r="F24" s="119"/>
      <c r="G24" s="54"/>
      <c r="H24" s="52"/>
      <c r="I24" s="132"/>
      <c r="J24" s="132"/>
      <c r="K24" s="117" t="str">
        <f t="shared" si="0"/>
        <v/>
      </c>
      <c r="L24" s="118"/>
      <c r="M24" s="120"/>
      <c r="N24" s="121"/>
      <c r="O24" s="1"/>
    </row>
    <row r="25" spans="1:15" ht="16.5" customHeight="1">
      <c r="A25" s="1"/>
      <c r="B25" s="135"/>
      <c r="C25" s="136"/>
      <c r="D25" s="119"/>
      <c r="E25" s="119"/>
      <c r="F25" s="119"/>
      <c r="G25" s="54"/>
      <c r="H25" s="52"/>
      <c r="I25" s="132"/>
      <c r="J25" s="132"/>
      <c r="K25" s="117" t="str">
        <f t="shared" si="0"/>
        <v/>
      </c>
      <c r="L25" s="118"/>
      <c r="M25" s="120"/>
      <c r="N25" s="121"/>
      <c r="O25" s="1"/>
    </row>
    <row r="26" spans="1:15" ht="16.5" customHeight="1">
      <c r="A26" s="1"/>
      <c r="B26" s="135"/>
      <c r="C26" s="136"/>
      <c r="D26" s="119"/>
      <c r="E26" s="119"/>
      <c r="F26" s="119"/>
      <c r="G26" s="54"/>
      <c r="H26" s="52"/>
      <c r="I26" s="132"/>
      <c r="J26" s="132"/>
      <c r="K26" s="117" t="str">
        <f t="shared" si="0"/>
        <v/>
      </c>
      <c r="L26" s="118"/>
      <c r="M26" s="120"/>
      <c r="N26" s="121"/>
      <c r="O26" s="1"/>
    </row>
    <row r="27" spans="1:15" ht="16.5" customHeight="1">
      <c r="A27" s="1"/>
      <c r="B27" s="135"/>
      <c r="C27" s="136"/>
      <c r="D27" s="119"/>
      <c r="E27" s="119"/>
      <c r="F27" s="119"/>
      <c r="G27" s="54"/>
      <c r="H27" s="52"/>
      <c r="I27" s="132"/>
      <c r="J27" s="132"/>
      <c r="K27" s="117" t="str">
        <f t="shared" si="0"/>
        <v/>
      </c>
      <c r="L27" s="118"/>
      <c r="M27" s="120"/>
      <c r="N27" s="121"/>
      <c r="O27" s="1"/>
    </row>
    <row r="28" spans="1:15" ht="16.5" customHeight="1">
      <c r="A28" s="1"/>
      <c r="B28" s="135"/>
      <c r="C28" s="136"/>
      <c r="D28" s="119"/>
      <c r="E28" s="119"/>
      <c r="F28" s="119"/>
      <c r="G28" s="54"/>
      <c r="H28" s="52"/>
      <c r="I28" s="132"/>
      <c r="J28" s="132"/>
      <c r="K28" s="117" t="str">
        <f t="shared" si="0"/>
        <v/>
      </c>
      <c r="L28" s="118"/>
      <c r="M28" s="120"/>
      <c r="N28" s="121"/>
      <c r="O28" s="1"/>
    </row>
    <row r="29" spans="1:15" ht="16.5" customHeight="1">
      <c r="A29" s="1"/>
      <c r="B29" s="135"/>
      <c r="C29" s="136"/>
      <c r="D29" s="119"/>
      <c r="E29" s="119"/>
      <c r="F29" s="119"/>
      <c r="G29" s="54"/>
      <c r="H29" s="52"/>
      <c r="I29" s="132"/>
      <c r="J29" s="132"/>
      <c r="K29" s="117" t="str">
        <f t="shared" si="0"/>
        <v/>
      </c>
      <c r="L29" s="118"/>
      <c r="M29" s="120"/>
      <c r="N29" s="121"/>
      <c r="O29" s="1"/>
    </row>
    <row r="30" spans="1:15" ht="16.5" customHeight="1">
      <c r="A30" s="1"/>
      <c r="B30" s="135"/>
      <c r="C30" s="136"/>
      <c r="D30" s="119"/>
      <c r="E30" s="119"/>
      <c r="F30" s="119"/>
      <c r="G30" s="54"/>
      <c r="H30" s="52"/>
      <c r="I30" s="132"/>
      <c r="J30" s="132"/>
      <c r="K30" s="117" t="str">
        <f t="shared" si="0"/>
        <v/>
      </c>
      <c r="L30" s="118"/>
      <c r="M30" s="120"/>
      <c r="N30" s="121"/>
      <c r="O30" s="1"/>
    </row>
    <row r="31" spans="1:15" ht="16.5" customHeight="1">
      <c r="A31" s="1"/>
      <c r="B31" s="135"/>
      <c r="C31" s="136"/>
      <c r="D31" s="119"/>
      <c r="E31" s="119"/>
      <c r="F31" s="119"/>
      <c r="G31" s="54"/>
      <c r="H31" s="52"/>
      <c r="I31" s="132"/>
      <c r="J31" s="132"/>
      <c r="K31" s="117" t="str">
        <f t="shared" si="0"/>
        <v/>
      </c>
      <c r="L31" s="118"/>
      <c r="M31" s="120"/>
      <c r="N31" s="121"/>
      <c r="O31" s="1"/>
    </row>
    <row r="32" spans="1:15" ht="16.5" customHeight="1">
      <c r="A32" s="1"/>
      <c r="B32" s="135"/>
      <c r="C32" s="136"/>
      <c r="D32" s="119"/>
      <c r="E32" s="119"/>
      <c r="F32" s="119"/>
      <c r="G32" s="54"/>
      <c r="H32" s="52"/>
      <c r="I32" s="132"/>
      <c r="J32" s="132"/>
      <c r="K32" s="117" t="str">
        <f t="shared" si="0"/>
        <v/>
      </c>
      <c r="L32" s="118"/>
      <c r="M32" s="120"/>
      <c r="N32" s="121"/>
      <c r="O32" s="1"/>
    </row>
    <row r="33" spans="1:15" ht="18.75" customHeight="1">
      <c r="A33" s="1"/>
      <c r="B33" s="135"/>
      <c r="C33" s="136"/>
      <c r="D33" s="119"/>
      <c r="E33" s="119"/>
      <c r="F33" s="119"/>
      <c r="G33" s="54"/>
      <c r="H33" s="52"/>
      <c r="I33" s="132"/>
      <c r="J33" s="132"/>
      <c r="K33" s="117" t="str">
        <f t="shared" si="0"/>
        <v/>
      </c>
      <c r="L33" s="118"/>
      <c r="M33" s="120"/>
      <c r="N33" s="121"/>
      <c r="O33" s="1"/>
    </row>
    <row r="34" spans="1:15" ht="18.75" customHeight="1" thickBot="1">
      <c r="A34" s="1"/>
      <c r="B34" s="113"/>
      <c r="C34" s="114"/>
      <c r="D34" s="115"/>
      <c r="E34" s="115"/>
      <c r="F34" s="115"/>
      <c r="G34" s="62"/>
      <c r="H34" s="63"/>
      <c r="I34" s="116"/>
      <c r="J34" s="116"/>
      <c r="K34" s="133" t="str">
        <f t="shared" si="0"/>
        <v/>
      </c>
      <c r="L34" s="134"/>
      <c r="M34" s="122"/>
      <c r="N34" s="123"/>
      <c r="O34" s="1"/>
    </row>
    <row r="35" spans="1:15" ht="18.75" customHeight="1" thickTop="1">
      <c r="A35" s="1"/>
      <c r="B35" s="152" t="s">
        <v>47</v>
      </c>
      <c r="C35" s="152"/>
      <c r="D35" s="152"/>
      <c r="E35" s="152"/>
      <c r="F35" s="153"/>
      <c r="G35" s="79">
        <f>SUM(G20:G34)</f>
        <v>0</v>
      </c>
      <c r="H35" s="80"/>
      <c r="I35" s="146"/>
      <c r="J35" s="146"/>
      <c r="K35" s="147">
        <f>SUM(K20:L34)</f>
        <v>0</v>
      </c>
      <c r="L35" s="148"/>
      <c r="M35" s="149"/>
      <c r="N35" s="150"/>
      <c r="O35" s="1"/>
    </row>
    <row r="36" spans="1:15" ht="16.5" customHeight="1">
      <c r="A36" s="1"/>
      <c r="B36" s="139" t="s">
        <v>26</v>
      </c>
      <c r="C36" s="139"/>
      <c r="D36" s="139"/>
      <c r="E36" s="139"/>
      <c r="F36" s="139"/>
      <c r="G36" s="139"/>
      <c r="H36" s="139"/>
      <c r="I36" s="139"/>
      <c r="J36" s="139"/>
      <c r="K36" s="139"/>
      <c r="L36" s="139"/>
      <c r="M36" s="139"/>
      <c r="N36" s="139"/>
      <c r="O36" s="1"/>
    </row>
    <row r="37" spans="1:15" ht="16.5" customHeight="1">
      <c r="A37" s="1"/>
      <c r="B37" s="1"/>
      <c r="C37" s="1"/>
      <c r="D37" s="1"/>
      <c r="E37" s="1"/>
      <c r="F37" s="1"/>
      <c r="G37" s="1"/>
      <c r="H37" s="1"/>
      <c r="I37" s="1"/>
      <c r="J37" s="1"/>
      <c r="K37" s="1"/>
      <c r="L37" s="64"/>
      <c r="M37" s="64"/>
      <c r="N37" s="1"/>
      <c r="O37" s="1"/>
    </row>
    <row r="38" spans="1:15" ht="16.5" customHeight="1">
      <c r="A38" s="1"/>
      <c r="B38" s="1"/>
      <c r="C38" s="1"/>
      <c r="D38" s="1"/>
      <c r="E38" s="1"/>
      <c r="F38" s="1"/>
      <c r="G38" s="1"/>
      <c r="H38" s="1"/>
      <c r="I38" s="1"/>
      <c r="J38" s="1"/>
      <c r="K38" s="1"/>
      <c r="L38" s="1"/>
      <c r="M38" s="1"/>
      <c r="N38" s="1"/>
      <c r="O38" s="1"/>
    </row>
    <row r="39" spans="1:15" ht="16.5" customHeight="1">
      <c r="A39" s="1"/>
      <c r="B39" s="1"/>
      <c r="C39" s="1"/>
      <c r="D39" s="1"/>
      <c r="E39" s="1"/>
      <c r="F39" s="1"/>
      <c r="G39" s="1"/>
      <c r="H39" s="1"/>
      <c r="I39" s="1"/>
      <c r="J39" s="1"/>
      <c r="K39" s="1"/>
      <c r="L39" s="1"/>
      <c r="M39" s="1"/>
      <c r="N39" s="1"/>
      <c r="O39" s="1"/>
    </row>
    <row r="40" spans="1:15" ht="16.5" customHeight="1">
      <c r="A40" s="1"/>
      <c r="B40" s="1"/>
      <c r="C40" s="1"/>
      <c r="D40" s="1"/>
      <c r="E40" s="1"/>
      <c r="F40" s="1"/>
      <c r="G40" s="1"/>
      <c r="H40" s="1"/>
      <c r="I40" s="1"/>
      <c r="J40" s="1"/>
      <c r="K40" s="1"/>
      <c r="L40" s="1"/>
      <c r="M40" s="1"/>
      <c r="N40" s="1"/>
      <c r="O40" s="1"/>
    </row>
    <row r="41" spans="1:15" ht="16.5" customHeight="1"/>
    <row r="42" spans="1:15" ht="16.5" customHeight="1"/>
    <row r="43" spans="1:15" ht="16.5" customHeight="1"/>
    <row r="44" spans="1:15" ht="16.5" customHeight="1"/>
    <row r="45" spans="1:15" ht="16.5" customHeight="1"/>
    <row r="46" spans="1:15" ht="16.5" customHeight="1"/>
    <row r="47" spans="1:15" ht="16.5" customHeight="1"/>
    <row r="48" spans="1:15" ht="16.5" customHeight="1"/>
  </sheetData>
  <sheetProtection sheet="1" formatCells="0" selectLockedCells="1"/>
  <mergeCells count="107">
    <mergeCell ref="B5:H9"/>
    <mergeCell ref="B35:F35"/>
    <mergeCell ref="A1:O1"/>
    <mergeCell ref="B3:N4"/>
    <mergeCell ref="J8:M8"/>
    <mergeCell ref="J9:O9"/>
    <mergeCell ref="J11:M11"/>
    <mergeCell ref="B10:D11"/>
    <mergeCell ref="F10:H11"/>
    <mergeCell ref="J12:M12"/>
    <mergeCell ref="F12:H12"/>
    <mergeCell ref="J10:O10"/>
    <mergeCell ref="B12:E12"/>
    <mergeCell ref="B28:C28"/>
    <mergeCell ref="J14:O14"/>
    <mergeCell ref="J15:O15"/>
    <mergeCell ref="J13:N13"/>
    <mergeCell ref="F13:H13"/>
    <mergeCell ref="D23:F23"/>
    <mergeCell ref="M25:N25"/>
    <mergeCell ref="B25:C25"/>
    <mergeCell ref="D25:F25"/>
    <mergeCell ref="I25:J25"/>
    <mergeCell ref="B13:E13"/>
    <mergeCell ref="B36:N36"/>
    <mergeCell ref="B19:C19"/>
    <mergeCell ref="D19:F19"/>
    <mergeCell ref="I19:J19"/>
    <mergeCell ref="B20:C20"/>
    <mergeCell ref="D20:F20"/>
    <mergeCell ref="I20:J20"/>
    <mergeCell ref="K25:L25"/>
    <mergeCell ref="K26:L26"/>
    <mergeCell ref="K27:L27"/>
    <mergeCell ref="B26:C26"/>
    <mergeCell ref="D26:F26"/>
    <mergeCell ref="K23:L23"/>
    <mergeCell ref="K24:L24"/>
    <mergeCell ref="B23:C23"/>
    <mergeCell ref="B29:C29"/>
    <mergeCell ref="D29:F29"/>
    <mergeCell ref="I29:J29"/>
    <mergeCell ref="M29:N29"/>
    <mergeCell ref="I26:J26"/>
    <mergeCell ref="M26:N26"/>
    <mergeCell ref="I35:J35"/>
    <mergeCell ref="K35:L35"/>
    <mergeCell ref="M35:N35"/>
    <mergeCell ref="B14:E14"/>
    <mergeCell ref="B15:E15"/>
    <mergeCell ref="B33:C33"/>
    <mergeCell ref="D33:F33"/>
    <mergeCell ref="I33:J33"/>
    <mergeCell ref="D21:F21"/>
    <mergeCell ref="I21:J21"/>
    <mergeCell ref="B22:C22"/>
    <mergeCell ref="D22:F22"/>
    <mergeCell ref="I23:J23"/>
    <mergeCell ref="I22:J22"/>
    <mergeCell ref="B27:C27"/>
    <mergeCell ref="D27:F27"/>
    <mergeCell ref="I27:J27"/>
    <mergeCell ref="B21:C21"/>
    <mergeCell ref="E18:N18"/>
    <mergeCell ref="K22:L22"/>
    <mergeCell ref="B24:C24"/>
    <mergeCell ref="D24:F24"/>
    <mergeCell ref="I24:J24"/>
    <mergeCell ref="M31:N31"/>
    <mergeCell ref="M32:N32"/>
    <mergeCell ref="B30:C30"/>
    <mergeCell ref="D30:F30"/>
    <mergeCell ref="I30:J30"/>
    <mergeCell ref="M30:N30"/>
    <mergeCell ref="K30:L30"/>
    <mergeCell ref="K31:L31"/>
    <mergeCell ref="K32:L32"/>
    <mergeCell ref="B31:C31"/>
    <mergeCell ref="D31:F31"/>
    <mergeCell ref="I31:J31"/>
    <mergeCell ref="B32:C32"/>
    <mergeCell ref="D32:F32"/>
    <mergeCell ref="I32:J32"/>
    <mergeCell ref="B34:C34"/>
    <mergeCell ref="D34:F34"/>
    <mergeCell ref="I34:J34"/>
    <mergeCell ref="K33:L33"/>
    <mergeCell ref="D28:F28"/>
    <mergeCell ref="M33:N33"/>
    <mergeCell ref="M34:N34"/>
    <mergeCell ref="F14:H14"/>
    <mergeCell ref="F15:H15"/>
    <mergeCell ref="M19:N19"/>
    <mergeCell ref="M20:N20"/>
    <mergeCell ref="M21:N21"/>
    <mergeCell ref="M22:N22"/>
    <mergeCell ref="M23:N23"/>
    <mergeCell ref="M24:N24"/>
    <mergeCell ref="K19:L19"/>
    <mergeCell ref="K20:L20"/>
    <mergeCell ref="K21:L21"/>
    <mergeCell ref="K29:L29"/>
    <mergeCell ref="M27:N27"/>
    <mergeCell ref="I28:J28"/>
    <mergeCell ref="K28:L28"/>
    <mergeCell ref="M28:N28"/>
    <mergeCell ref="K34:L34"/>
  </mergeCells>
  <phoneticPr fontId="1"/>
  <conditionalFormatting sqref="B14:H14">
    <cfRule type="expression" dxfId="2" priority="3">
      <formula>$B$14&lt;&gt;""</formula>
    </cfRule>
  </conditionalFormatting>
  <conditionalFormatting sqref="B15:H15">
    <cfRule type="expression" dxfId="1" priority="2">
      <formula>$F$15&gt;0</formula>
    </cfRule>
  </conditionalFormatting>
  <conditionalFormatting sqref="M19:N34">
    <cfRule type="expression" dxfId="0" priority="4">
      <formula>$E$18&lt;&gt;""</formula>
    </cfRule>
  </conditionalFormatting>
  <dataValidations count="1">
    <dataValidation allowBlank="1" showInputMessage="1" showErrorMessage="1" promptTitle="請求書の締め日を入力してください" prompt="入力例：2023/8/31" sqref="A1:O1" xr:uid="{33EB2322-BB34-45EE-8BB7-EB84754DD292}"/>
  </dataValidations>
  <pageMargins left="0.51181102362204722" right="0.51181102362204722" top="0.74803149606299213" bottom="0.74803149606299213" header="0.31496062992125984" footer="0.31496062992125984"/>
  <pageSetup paperSize="9" orientation="portrait" blackAndWhite="1"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税区分」の項目について" prompt="対象の税区分が「10%」の場合は、空欄にしてください。_x000a_その他の税区分はドロップダウンリストより選択してください。_x000a_ただし、税率が3種類以上にならないようにしてください。" xr:uid="{E60FC692-23AB-41AB-98B8-DE79998D8A3E}">
          <x14:formula1>
            <xm:f>高建使用欄!$M$8:$M$10</xm:f>
          </x14:formula1>
          <xm:sqref>M20:N34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7285-2A53-4B5B-9449-CBF72186B38A}">
  <sheetPr codeName="Sheet5"/>
  <dimension ref="A1:I42"/>
  <sheetViews>
    <sheetView zoomScaleNormal="100" workbookViewId="0">
      <pane ySplit="10" topLeftCell="A11" activePane="bottomLeft" state="frozen"/>
      <selection activeCell="B5" sqref="B5:F9"/>
      <selection pane="bottomLeft" activeCell="D6" sqref="D6:E6"/>
    </sheetView>
  </sheetViews>
  <sheetFormatPr defaultColWidth="9.140625" defaultRowHeight="14.25"/>
  <cols>
    <col min="1" max="1" width="5.5703125" customWidth="1"/>
    <col min="2" max="2" width="4.85546875" customWidth="1"/>
    <col min="3" max="3" width="8.85546875" style="73" customWidth="1"/>
    <col min="4" max="4" width="25.42578125" style="73" customWidth="1"/>
    <col min="5" max="6" width="6.85546875" style="73" customWidth="1"/>
    <col min="7" max="7" width="10.5703125" customWidth="1"/>
    <col min="8" max="8" width="18.5703125" style="73" customWidth="1"/>
    <col min="9" max="9" width="5.5703125" customWidth="1"/>
    <col min="10" max="10" width="9.140625" customWidth="1"/>
  </cols>
  <sheetData>
    <row r="1" spans="1:9" ht="19.5" customHeight="1">
      <c r="A1" s="170">
        <f>一般請求書!A1</f>
        <v>45261</v>
      </c>
      <c r="B1" s="170"/>
      <c r="C1" s="170"/>
      <c r="D1" s="170"/>
      <c r="E1" s="170"/>
      <c r="F1" s="170"/>
      <c r="G1" s="170"/>
      <c r="H1" s="170"/>
      <c r="I1" s="170"/>
    </row>
    <row r="2" spans="1:9" ht="16.5" customHeight="1">
      <c r="A2" s="1"/>
      <c r="B2" s="1"/>
      <c r="C2" s="1"/>
      <c r="D2" s="1"/>
      <c r="E2" s="1"/>
      <c r="F2" s="1"/>
      <c r="G2" s="1"/>
      <c r="H2" s="1"/>
      <c r="I2" s="1"/>
    </row>
    <row r="3" spans="1:9" ht="16.5" customHeight="1">
      <c r="A3" s="155" t="s">
        <v>38</v>
      </c>
      <c r="B3" s="155"/>
      <c r="C3" s="155"/>
      <c r="D3" s="155"/>
      <c r="E3" s="155"/>
      <c r="F3" s="155"/>
      <c r="G3" s="155"/>
      <c r="H3" s="155"/>
      <c r="I3" s="155"/>
    </row>
    <row r="4" spans="1:9" ht="16.5" customHeight="1">
      <c r="A4" s="155"/>
      <c r="B4" s="155"/>
      <c r="C4" s="155"/>
      <c r="D4" s="155"/>
      <c r="E4" s="155"/>
      <c r="F4" s="155"/>
      <c r="G4" s="155"/>
      <c r="H4" s="155"/>
      <c r="I4" s="155"/>
    </row>
    <row r="5" spans="1:9" ht="16.5" customHeight="1">
      <c r="A5" s="1"/>
      <c r="C5" s="61"/>
      <c r="D5" s="61"/>
      <c r="E5" s="38"/>
      <c r="F5" s="38"/>
      <c r="G5" s="38"/>
      <c r="H5" s="38"/>
    </row>
    <row r="6" spans="1:9" ht="16.5" customHeight="1">
      <c r="A6" s="1"/>
      <c r="B6" s="174" t="s">
        <v>37</v>
      </c>
      <c r="C6" s="174"/>
      <c r="D6" s="173"/>
      <c r="E6" s="173"/>
      <c r="F6" s="68"/>
      <c r="G6" s="171">
        <f>一般請求書!J10</f>
        <v>0</v>
      </c>
      <c r="H6" s="171"/>
      <c r="I6" s="1"/>
    </row>
    <row r="7" spans="1:9" ht="18.75" customHeight="1">
      <c r="A7" s="1"/>
      <c r="B7" s="176" t="s">
        <v>36</v>
      </c>
      <c r="C7" s="176"/>
      <c r="D7" s="175" t="str">
        <f>VLOOKUP(D6,高建使用欄!I3:J17,2,FALSE)</f>
        <v/>
      </c>
      <c r="E7" s="175"/>
      <c r="F7" s="67"/>
      <c r="G7" s="171"/>
      <c r="H7" s="171"/>
      <c r="I7" s="1"/>
    </row>
    <row r="8" spans="1:9" ht="16.5" customHeight="1">
      <c r="A8" s="1"/>
      <c r="B8" s="172" t="e">
        <f>IF(AND(SUM(テーブル2[税抜金額])&gt;0,D7-SUM(テーブル2[税抜金額])&lt;&gt;0),"シート「一般請求書」の金額と合計額が一致していません。【差額】 "&amp;TEXT(D7-SUM(テーブル2[税抜金額]),"#,##0円"),"")</f>
        <v>#VALUE!</v>
      </c>
      <c r="C8" s="172"/>
      <c r="D8" s="172"/>
      <c r="E8" s="172"/>
      <c r="F8" s="172"/>
      <c r="G8" s="172"/>
      <c r="H8" s="172"/>
      <c r="I8" s="1"/>
    </row>
    <row r="9" spans="1:9" ht="16.5" customHeight="1" thickBot="1">
      <c r="A9" s="1"/>
      <c r="B9" s="1"/>
      <c r="C9" s="81"/>
      <c r="D9" s="2"/>
      <c r="E9" s="2"/>
      <c r="F9" s="2"/>
      <c r="G9" s="2"/>
      <c r="H9" s="2"/>
      <c r="I9" s="1"/>
    </row>
    <row r="10" spans="1:9" s="48" customFormat="1" ht="16.5" customHeight="1">
      <c r="B10" s="75" t="s">
        <v>39</v>
      </c>
      <c r="C10" s="75" t="s">
        <v>31</v>
      </c>
      <c r="D10" s="74" t="s">
        <v>33</v>
      </c>
      <c r="E10" s="74" t="s">
        <v>32</v>
      </c>
      <c r="F10" s="74" t="s">
        <v>34</v>
      </c>
      <c r="G10" s="74" t="s">
        <v>35</v>
      </c>
      <c r="H10" s="72" t="s">
        <v>36</v>
      </c>
    </row>
    <row r="11" spans="1:9" ht="16.5" customHeight="1">
      <c r="B11" s="76">
        <f t="shared" ref="B11:B39" si="0">ROW(B11)-10</f>
        <v>1</v>
      </c>
      <c r="C11" s="65"/>
      <c r="D11" s="60"/>
      <c r="E11" s="53"/>
      <c r="F11" s="51"/>
      <c r="G11" s="98"/>
      <c r="H11" s="95" t="str">
        <f t="shared" ref="H11:H41" si="1">IF(G11&lt;&gt;"",ROUND(E11*G11,0),"")</f>
        <v/>
      </c>
    </row>
    <row r="12" spans="1:9" ht="16.5" customHeight="1">
      <c r="B12" s="77">
        <f t="shared" si="0"/>
        <v>2</v>
      </c>
      <c r="C12" s="66"/>
      <c r="D12" s="59"/>
      <c r="E12" s="54"/>
      <c r="F12" s="52"/>
      <c r="G12" s="99"/>
      <c r="H12" s="96" t="str">
        <f t="shared" si="1"/>
        <v/>
      </c>
    </row>
    <row r="13" spans="1:9" ht="16.5" customHeight="1">
      <c r="B13" s="77">
        <f t="shared" si="0"/>
        <v>3</v>
      </c>
      <c r="C13" s="66"/>
      <c r="D13" s="59"/>
      <c r="E13" s="54"/>
      <c r="F13" s="52"/>
      <c r="G13" s="99"/>
      <c r="H13" s="96" t="str">
        <f t="shared" si="1"/>
        <v/>
      </c>
    </row>
    <row r="14" spans="1:9" ht="16.5" customHeight="1">
      <c r="B14" s="77">
        <f t="shared" si="0"/>
        <v>4</v>
      </c>
      <c r="C14" s="66"/>
      <c r="D14" s="59"/>
      <c r="E14" s="54"/>
      <c r="F14" s="52"/>
      <c r="G14" s="99"/>
      <c r="H14" s="96" t="str">
        <f t="shared" si="1"/>
        <v/>
      </c>
    </row>
    <row r="15" spans="1:9" ht="16.5" customHeight="1">
      <c r="B15" s="77">
        <f t="shared" si="0"/>
        <v>5</v>
      </c>
      <c r="C15" s="66"/>
      <c r="D15" s="59"/>
      <c r="E15" s="54"/>
      <c r="F15" s="52"/>
      <c r="G15" s="99"/>
      <c r="H15" s="96" t="str">
        <f t="shared" si="1"/>
        <v/>
      </c>
    </row>
    <row r="16" spans="1:9" ht="16.5" customHeight="1">
      <c r="B16" s="77">
        <f t="shared" si="0"/>
        <v>6</v>
      </c>
      <c r="C16" s="66"/>
      <c r="D16" s="59"/>
      <c r="E16" s="54"/>
      <c r="F16" s="52"/>
      <c r="G16" s="99"/>
      <c r="H16" s="96" t="str">
        <f t="shared" si="1"/>
        <v/>
      </c>
    </row>
    <row r="17" spans="2:8" ht="16.5" customHeight="1">
      <c r="B17" s="77">
        <f t="shared" si="0"/>
        <v>7</v>
      </c>
      <c r="C17" s="66"/>
      <c r="D17" s="59"/>
      <c r="E17" s="54"/>
      <c r="F17" s="52"/>
      <c r="G17" s="99"/>
      <c r="H17" s="96" t="str">
        <f t="shared" si="1"/>
        <v/>
      </c>
    </row>
    <row r="18" spans="2:8" ht="16.5" customHeight="1">
      <c r="B18" s="77">
        <f t="shared" si="0"/>
        <v>8</v>
      </c>
      <c r="C18" s="66"/>
      <c r="D18" s="59"/>
      <c r="E18" s="54"/>
      <c r="F18" s="52"/>
      <c r="G18" s="99"/>
      <c r="H18" s="96" t="str">
        <f t="shared" si="1"/>
        <v/>
      </c>
    </row>
    <row r="19" spans="2:8" ht="16.5" customHeight="1">
      <c r="B19" s="77">
        <f t="shared" si="0"/>
        <v>9</v>
      </c>
      <c r="C19" s="66"/>
      <c r="D19" s="59"/>
      <c r="E19" s="54"/>
      <c r="F19" s="52"/>
      <c r="G19" s="99"/>
      <c r="H19" s="96" t="str">
        <f t="shared" si="1"/>
        <v/>
      </c>
    </row>
    <row r="20" spans="2:8" ht="16.5" customHeight="1">
      <c r="B20" s="77">
        <f t="shared" si="0"/>
        <v>10</v>
      </c>
      <c r="C20" s="66"/>
      <c r="D20" s="59"/>
      <c r="E20" s="54"/>
      <c r="F20" s="52"/>
      <c r="G20" s="99"/>
      <c r="H20" s="96" t="str">
        <f t="shared" si="1"/>
        <v/>
      </c>
    </row>
    <row r="21" spans="2:8" ht="16.5" customHeight="1">
      <c r="B21" s="77">
        <f t="shared" si="0"/>
        <v>11</v>
      </c>
      <c r="C21" s="66"/>
      <c r="D21" s="59"/>
      <c r="E21" s="54"/>
      <c r="F21" s="52"/>
      <c r="G21" s="99"/>
      <c r="H21" s="96" t="str">
        <f t="shared" si="1"/>
        <v/>
      </c>
    </row>
    <row r="22" spans="2:8" ht="16.5" customHeight="1">
      <c r="B22" s="77">
        <f t="shared" si="0"/>
        <v>12</v>
      </c>
      <c r="C22" s="66"/>
      <c r="D22" s="59"/>
      <c r="E22" s="54"/>
      <c r="F22" s="52"/>
      <c r="G22" s="99"/>
      <c r="H22" s="96" t="str">
        <f t="shared" si="1"/>
        <v/>
      </c>
    </row>
    <row r="23" spans="2:8" ht="16.5" customHeight="1">
      <c r="B23" s="77">
        <f t="shared" si="0"/>
        <v>13</v>
      </c>
      <c r="C23" s="66"/>
      <c r="D23" s="59"/>
      <c r="E23" s="54"/>
      <c r="F23" s="52"/>
      <c r="G23" s="99"/>
      <c r="H23" s="96" t="str">
        <f t="shared" si="1"/>
        <v/>
      </c>
    </row>
    <row r="24" spans="2:8" ht="16.5" customHeight="1">
      <c r="B24" s="77">
        <f t="shared" si="0"/>
        <v>14</v>
      </c>
      <c r="C24" s="66"/>
      <c r="D24" s="59"/>
      <c r="E24" s="54"/>
      <c r="F24" s="52"/>
      <c r="G24" s="99"/>
      <c r="H24" s="96" t="str">
        <f t="shared" si="1"/>
        <v/>
      </c>
    </row>
    <row r="25" spans="2:8" ht="16.5" customHeight="1">
      <c r="B25" s="77">
        <f t="shared" si="0"/>
        <v>15</v>
      </c>
      <c r="C25" s="66"/>
      <c r="D25" s="59"/>
      <c r="E25" s="54"/>
      <c r="F25" s="52"/>
      <c r="G25" s="99"/>
      <c r="H25" s="96" t="str">
        <f t="shared" si="1"/>
        <v/>
      </c>
    </row>
    <row r="26" spans="2:8" ht="16.5" customHeight="1">
      <c r="B26" s="77">
        <f t="shared" si="0"/>
        <v>16</v>
      </c>
      <c r="C26" s="66"/>
      <c r="D26" s="59"/>
      <c r="E26" s="54"/>
      <c r="F26" s="52"/>
      <c r="G26" s="99"/>
      <c r="H26" s="96" t="str">
        <f t="shared" si="1"/>
        <v/>
      </c>
    </row>
    <row r="27" spans="2:8" ht="16.5" customHeight="1">
      <c r="B27" s="77">
        <f t="shared" si="0"/>
        <v>17</v>
      </c>
      <c r="C27" s="66"/>
      <c r="D27" s="59"/>
      <c r="E27" s="54"/>
      <c r="F27" s="52"/>
      <c r="G27" s="99"/>
      <c r="H27" s="96" t="str">
        <f t="shared" si="1"/>
        <v/>
      </c>
    </row>
    <row r="28" spans="2:8" ht="16.5" customHeight="1">
      <c r="B28" s="77">
        <f t="shared" si="0"/>
        <v>18</v>
      </c>
      <c r="C28" s="66"/>
      <c r="D28" s="59"/>
      <c r="E28" s="54"/>
      <c r="F28" s="52"/>
      <c r="G28" s="99"/>
      <c r="H28" s="96" t="str">
        <f t="shared" si="1"/>
        <v/>
      </c>
    </row>
    <row r="29" spans="2:8" ht="16.5" customHeight="1">
      <c r="B29" s="77">
        <f t="shared" si="0"/>
        <v>19</v>
      </c>
      <c r="C29" s="66"/>
      <c r="D29" s="59"/>
      <c r="E29" s="54"/>
      <c r="F29" s="52"/>
      <c r="G29" s="99"/>
      <c r="H29" s="96" t="str">
        <f t="shared" si="1"/>
        <v/>
      </c>
    </row>
    <row r="30" spans="2:8" ht="16.5" customHeight="1">
      <c r="B30" s="77">
        <f t="shared" si="0"/>
        <v>20</v>
      </c>
      <c r="C30" s="66"/>
      <c r="D30" s="59"/>
      <c r="E30" s="54"/>
      <c r="F30" s="52"/>
      <c r="G30" s="99"/>
      <c r="H30" s="96" t="str">
        <f t="shared" si="1"/>
        <v/>
      </c>
    </row>
    <row r="31" spans="2:8" ht="16.5" customHeight="1">
      <c r="B31" s="77">
        <f t="shared" si="0"/>
        <v>21</v>
      </c>
      <c r="C31" s="66"/>
      <c r="D31" s="59"/>
      <c r="E31" s="54"/>
      <c r="F31" s="52"/>
      <c r="G31" s="99"/>
      <c r="H31" s="96" t="str">
        <f t="shared" si="1"/>
        <v/>
      </c>
    </row>
    <row r="32" spans="2:8" ht="16.5" customHeight="1">
      <c r="B32" s="77">
        <f t="shared" si="0"/>
        <v>22</v>
      </c>
      <c r="C32" s="66"/>
      <c r="D32" s="59"/>
      <c r="E32" s="54"/>
      <c r="F32" s="52"/>
      <c r="G32" s="99"/>
      <c r="H32" s="96" t="str">
        <f t="shared" si="1"/>
        <v/>
      </c>
    </row>
    <row r="33" spans="2:8" ht="16.5" customHeight="1">
      <c r="B33" s="77">
        <f t="shared" si="0"/>
        <v>23</v>
      </c>
      <c r="C33" s="66"/>
      <c r="D33" s="59"/>
      <c r="E33" s="54"/>
      <c r="F33" s="52"/>
      <c r="G33" s="99"/>
      <c r="H33" s="96" t="str">
        <f t="shared" si="1"/>
        <v/>
      </c>
    </row>
    <row r="34" spans="2:8" ht="16.5" customHeight="1">
      <c r="B34" s="77">
        <f t="shared" si="0"/>
        <v>24</v>
      </c>
      <c r="C34" s="66"/>
      <c r="D34" s="59"/>
      <c r="E34" s="54"/>
      <c r="F34" s="52"/>
      <c r="G34" s="99"/>
      <c r="H34" s="96" t="str">
        <f t="shared" si="1"/>
        <v/>
      </c>
    </row>
    <row r="35" spans="2:8" ht="16.5" customHeight="1">
      <c r="B35" s="77">
        <f t="shared" si="0"/>
        <v>25</v>
      </c>
      <c r="C35" s="66"/>
      <c r="D35" s="59"/>
      <c r="E35" s="54"/>
      <c r="F35" s="52"/>
      <c r="G35" s="99"/>
      <c r="H35" s="96" t="str">
        <f t="shared" si="1"/>
        <v/>
      </c>
    </row>
    <row r="36" spans="2:8" ht="16.5" customHeight="1">
      <c r="B36" s="77">
        <f t="shared" si="0"/>
        <v>26</v>
      </c>
      <c r="C36" s="66"/>
      <c r="D36" s="59"/>
      <c r="E36" s="54"/>
      <c r="F36" s="52"/>
      <c r="G36" s="99"/>
      <c r="H36" s="96" t="str">
        <f t="shared" si="1"/>
        <v/>
      </c>
    </row>
    <row r="37" spans="2:8" ht="16.5" customHeight="1">
      <c r="B37" s="77">
        <f>ROW(B37)-10</f>
        <v>27</v>
      </c>
      <c r="C37" s="66"/>
      <c r="D37" s="59"/>
      <c r="E37" s="54"/>
      <c r="F37" s="52"/>
      <c r="G37" s="99"/>
      <c r="H37" s="96" t="str">
        <f t="shared" si="1"/>
        <v/>
      </c>
    </row>
    <row r="38" spans="2:8" ht="16.5" customHeight="1">
      <c r="B38" s="77">
        <f t="shared" si="0"/>
        <v>28</v>
      </c>
      <c r="C38" s="66"/>
      <c r="D38" s="59"/>
      <c r="E38" s="54"/>
      <c r="F38" s="52"/>
      <c r="G38" s="99"/>
      <c r="H38" s="96" t="str">
        <f t="shared" si="1"/>
        <v/>
      </c>
    </row>
    <row r="39" spans="2:8" ht="16.5" customHeight="1">
      <c r="B39" s="78">
        <f t="shared" si="0"/>
        <v>29</v>
      </c>
      <c r="C39" s="70"/>
      <c r="D39" s="69"/>
      <c r="E39" s="62"/>
      <c r="F39" s="63"/>
      <c r="G39" s="100"/>
      <c r="H39" s="97" t="str">
        <f t="shared" si="1"/>
        <v/>
      </c>
    </row>
    <row r="40" spans="2:8" ht="16.5" customHeight="1">
      <c r="B40" s="78">
        <f>ROW(B40)-10</f>
        <v>30</v>
      </c>
      <c r="C40" s="71"/>
      <c r="D40" s="69"/>
      <c r="E40" s="62"/>
      <c r="F40" s="63"/>
      <c r="G40" s="100"/>
      <c r="H40" s="97" t="str">
        <f t="shared" si="1"/>
        <v/>
      </c>
    </row>
    <row r="41" spans="2:8" ht="16.5" customHeight="1">
      <c r="B41" s="78">
        <f>ROW(B41)-10</f>
        <v>31</v>
      </c>
      <c r="C41" s="71"/>
      <c r="D41" s="69"/>
      <c r="E41" s="62"/>
      <c r="F41" s="63"/>
      <c r="G41" s="100"/>
      <c r="H41" s="97" t="str">
        <f t="shared" si="1"/>
        <v/>
      </c>
    </row>
    <row r="42" spans="2:8" ht="16.5" customHeight="1"/>
  </sheetData>
  <sheetProtection formatCells="0" selectLockedCells="1" autoFilter="0"/>
  <mergeCells count="8">
    <mergeCell ref="A1:I1"/>
    <mergeCell ref="G6:H7"/>
    <mergeCell ref="A3:I4"/>
    <mergeCell ref="B8:H8"/>
    <mergeCell ref="D6:E6"/>
    <mergeCell ref="B6:C6"/>
    <mergeCell ref="D7:E7"/>
    <mergeCell ref="B7:C7"/>
  </mergeCells>
  <phoneticPr fontId="1"/>
  <pageMargins left="0.51181102362204722" right="0.51181102362204722" top="0.74803149606299213" bottom="0.74803149606299213" header="0.31496062992125984" footer="0.31496062992125984"/>
  <pageSetup paperSize="9" orientation="portrait" blackAndWhite="1"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対象品名”の項目について" prompt="シート「一般請求書」へ入力済みの「見出しとなる品名」を選択してください。" xr:uid="{43B77EA4-D2DC-47C4-84C2-CD3834337319}">
          <x14:formula1>
            <xm:f>OFFSET(高建使用欄!$I$3,,,COUNTIF(高建使用欄!$I$3:$I$17,"&lt;&gt;0"))</xm:f>
          </x14:formula1>
          <xm:sqref>D6:E6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事前入力項目</vt:lpstr>
      <vt:lpstr>高建使用欄</vt:lpstr>
      <vt:lpstr>一般請求書</vt:lpstr>
      <vt:lpstr>一般請求書_別紙明細書</vt:lpstr>
      <vt:lpstr>一般請求書_別紙明細書!Print_Titles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k-satou@kk-takaken.co.jp</cp:lastModifiedBy>
  <cp:lastPrinted>2023-09-14T07:58:22Z</cp:lastPrinted>
  <dcterms:created xsi:type="dcterms:W3CDTF">2023-08-11T07:41:42Z</dcterms:created>
  <dcterms:modified xsi:type="dcterms:W3CDTF">2023-12-01T01:30:59Z</dcterms:modified>
</cp:coreProperties>
</file>